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1"/>
  </bookViews>
  <sheets>
    <sheet name="集中五保" sheetId="1" r:id="rId1"/>
    <sheet name="分散五保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<sst xmlns="http://schemas.openxmlformats.org/spreadsheetml/2006/main" count="195" uniqueCount="44">
  <si>
    <t>2023年第三季度集中供养特困人员护理补贴资金发放统计表</t>
  </si>
  <si>
    <t xml:space="preserve">发放项目:特困人员护理补贴    </t>
  </si>
  <si>
    <t>填报单位:法库县民政局</t>
  </si>
  <si>
    <t>单位名称</t>
  </si>
  <si>
    <t>全自理</t>
  </si>
  <si>
    <t>半自理</t>
  </si>
  <si>
    <t>全护理</t>
  </si>
  <si>
    <t>合计金额</t>
  </si>
  <si>
    <t>发放月份</t>
  </si>
  <si>
    <t>补贴人数</t>
  </si>
  <si>
    <t>补贴金额</t>
  </si>
  <si>
    <t>四家子中心敬老院</t>
  </si>
  <si>
    <t>七月份</t>
  </si>
  <si>
    <t>生态旅游中心敬老院</t>
  </si>
  <si>
    <t>三面船中心敬老院</t>
  </si>
  <si>
    <t>卧牛石中心敬老院</t>
  </si>
  <si>
    <t>秀水河中心敬老院</t>
  </si>
  <si>
    <t>法库县养老院（城镇三无）</t>
  </si>
  <si>
    <t>合  计</t>
  </si>
  <si>
    <t>八月份</t>
  </si>
  <si>
    <t>九月份</t>
  </si>
  <si>
    <t>2023年第三季度分散供养特困人员护理补贴资金发放统计表</t>
  </si>
  <si>
    <t>特困供养人数</t>
  </si>
  <si>
    <t>照料护理人数</t>
  </si>
  <si>
    <t>登仕堡</t>
  </si>
  <si>
    <t>孟  家</t>
  </si>
  <si>
    <t>三面船</t>
  </si>
  <si>
    <t>依牛堡</t>
  </si>
  <si>
    <t>卧牛石</t>
  </si>
  <si>
    <t>丁家房</t>
  </si>
  <si>
    <t>双台子</t>
  </si>
  <si>
    <t>叶茂台</t>
  </si>
  <si>
    <t>大孤家</t>
  </si>
  <si>
    <t>和  平</t>
  </si>
  <si>
    <t>慈恩寺</t>
  </si>
  <si>
    <t>四家子</t>
  </si>
  <si>
    <t>十间房</t>
  </si>
  <si>
    <t>柏家沟</t>
  </si>
  <si>
    <t>秀水河子</t>
  </si>
  <si>
    <t>龙山街道</t>
  </si>
  <si>
    <t>冯贝堡</t>
  </si>
  <si>
    <t>包家屯</t>
  </si>
  <si>
    <t>吉祥街道</t>
  </si>
  <si>
    <t>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</si>
</sst>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60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宋体"/>
      <family val="0"/>
    </font>
    <font>
      <sz val="11"/>
      <color indexed="20"/>
      <name val="Tahoma"/>
      <family val="2"/>
    </font>
    <font>
      <sz val="11"/>
      <color indexed="52"/>
      <name val="Tahoma"/>
      <family val="2"/>
    </font>
    <font>
      <sz val="12"/>
      <color rgb="FFFF0000"/>
      <name val="宋体"/>
      <family val="0"/>
    </font>
    <font>
      <sz val="12"/>
      <color theme="1"/>
      <name val="宋体"/>
      <family val="0"/>
    </font>
    <font>
      <b/>
      <sz val="16"/>
      <color theme="1"/>
      <name val="宋体"/>
      <family val="0"/>
    </font>
    <font>
      <b/>
      <sz val="12"/>
      <color theme="1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10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2" borderId="0" applyNumberFormat="0" applyBorder="0" applyAlignment="0" applyProtection="0"/>
    <xf numFmtId="0" fontId="25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5" applyNumberFormat="0" applyAlignment="0" applyProtection="0"/>
    <xf numFmtId="0" fontId="25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4" borderId="0" applyNumberFormat="0" applyBorder="0" applyAlignment="0" applyProtection="0"/>
    <xf numFmtId="0" fontId="25" fillId="17" borderId="0" applyNumberFormat="0" applyBorder="0" applyAlignment="0" applyProtection="0"/>
    <xf numFmtId="0" fontId="24" fillId="19" borderId="0" applyNumberFormat="0" applyBorder="0" applyAlignment="0" applyProtection="0"/>
    <xf numFmtId="0" fontId="16" fillId="12" borderId="6" applyNumberFormat="0" applyAlignment="0" applyProtection="0"/>
    <xf numFmtId="0" fontId="27" fillId="8" borderId="0" applyNumberFormat="0" applyBorder="0" applyAlignment="0" applyProtection="0"/>
    <xf numFmtId="0" fontId="25" fillId="2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8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23" borderId="0" applyNumberFormat="0" applyBorder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1" fillId="6" borderId="0" applyNumberFormat="0" applyBorder="0" applyAlignment="0" applyProtection="0"/>
    <xf numFmtId="0" fontId="20" fillId="0" borderId="13" applyNumberFormat="0" applyFill="0" applyAlignment="0" applyProtection="0"/>
    <xf numFmtId="0" fontId="18" fillId="5" borderId="7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27" borderId="0" applyNumberFormat="0" applyBorder="0" applyAlignment="0" applyProtection="0"/>
    <xf numFmtId="0" fontId="15" fillId="3" borderId="5" applyNumberFormat="0" applyAlignment="0" applyProtection="0"/>
    <xf numFmtId="0" fontId="0" fillId="2" borderId="1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5" fillId="0" borderId="14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7" fillId="0" borderId="15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6" fillId="28" borderId="15" xfId="0" applyFont="1" applyFill="1" applyBorder="1" applyAlignment="1">
      <alignment horizontal="center" vertical="center"/>
    </xf>
    <xf numFmtId="0" fontId="0" fillId="28" borderId="15" xfId="0" applyFont="1" applyFill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right" vertical="center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distributed" vertical="center"/>
    </xf>
    <xf numFmtId="0" fontId="0" fillId="28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28" borderId="15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37" fillId="28" borderId="15" xfId="0" applyFont="1" applyFill="1" applyBorder="1" applyAlignment="1">
      <alignment horizontal="center" vertical="center"/>
    </xf>
    <xf numFmtId="0" fontId="35" fillId="28" borderId="15" xfId="0" applyFont="1" applyFill="1" applyBorder="1" applyAlignment="1">
      <alignment horizontal="center" vertical="center"/>
    </xf>
    <xf numFmtId="0" fontId="35" fillId="28" borderId="1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5" fillId="28" borderId="0" xfId="0" applyFont="1" applyFill="1" applyAlignment="1">
      <alignment horizontal="center" vertical="center"/>
    </xf>
    <xf numFmtId="0" fontId="0" fillId="28" borderId="0" xfId="0" applyFont="1" applyFill="1" applyAlignment="1">
      <alignment horizontal="center" vertical="center"/>
    </xf>
  </cellXfs>
  <cellStyles count="9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2" xfId="63"/>
    <cellStyle name="计算 2" xfId="64"/>
    <cellStyle name="40% - 强调文字颜色 4 2" xfId="65"/>
    <cellStyle name="40% - 强调文字颜色 1 2" xfId="66"/>
    <cellStyle name="40% - 强调文字颜色 2 2" xfId="67"/>
    <cellStyle name="40% - 强调文字颜色 5 2" xfId="68"/>
    <cellStyle name="60% - 强调文字颜色 4 2" xfId="69"/>
    <cellStyle name="输出 2" xfId="70"/>
    <cellStyle name="适中 2" xfId="71"/>
    <cellStyle name="40% - 强调文字颜色 6 2" xfId="72"/>
    <cellStyle name="20% - 强调文字颜色 2 2" xfId="73"/>
    <cellStyle name="20% - 强调文字颜色 3 2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5 2" xfId="82"/>
    <cellStyle name="60% - 强调文字颜色 6 2" xfId="83"/>
    <cellStyle name="标题 1 2" xfId="84"/>
    <cellStyle name="标题 2 2" xfId="85"/>
    <cellStyle name="标题 3 2" xfId="86"/>
    <cellStyle name="标题 4 2" xfId="87"/>
    <cellStyle name="标题 5" xfId="88"/>
    <cellStyle name="差 2" xfId="89"/>
    <cellStyle name="好 2" xfId="90"/>
    <cellStyle name="汇总 2" xfId="91"/>
    <cellStyle name="检查单元格 2" xfId="92"/>
    <cellStyle name="解释性文本 2" xfId="93"/>
    <cellStyle name="警告文本 2" xfId="94"/>
    <cellStyle name="链接单元格 2" xfId="95"/>
    <cellStyle name="强调文字颜色 1 2" xfId="96"/>
    <cellStyle name="强调文字颜色 2 2" xfId="97"/>
    <cellStyle name="强调文字颜色 3 2" xfId="98"/>
    <cellStyle name="强调文字颜色 4 2" xfId="99"/>
    <cellStyle name="强调文字颜色 5 2" xfId="100"/>
    <cellStyle name="强调文字颜色 6 2" xfId="101"/>
    <cellStyle name="输入 2" xfId="102"/>
    <cellStyle name="注释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workbookViewId="0" topLeftCell="A19">
      <pane xSplit="1" topLeftCell="B1" activePane="topRight" state="frozen"/>
      <selection pane="topRight" activeCell="M23" sqref="M23"/>
    </sheetView>
  </sheetViews>
  <sheetFormatPr defaultColWidth="9.00390625" defaultRowHeight="14.25"/>
  <cols>
    <col min="1" max="1" width="10.875" style="33" customWidth="1"/>
    <col min="2" max="7" width="9.125" style="33" customWidth="1"/>
    <col min="8" max="8" width="9.125" style="34" customWidth="1"/>
    <col min="9" max="9" width="14.25390625" style="35" customWidth="1"/>
    <col min="10" max="16384" width="9.00390625" style="33" customWidth="1"/>
  </cols>
  <sheetData>
    <row r="1" spans="1:8" ht="31.5" customHeight="1">
      <c r="A1" s="36" t="s">
        <v>0</v>
      </c>
      <c r="B1" s="36"/>
      <c r="C1" s="36"/>
      <c r="D1" s="36"/>
      <c r="E1" s="36"/>
      <c r="F1" s="36"/>
      <c r="G1" s="36"/>
      <c r="H1" s="36"/>
    </row>
    <row r="2" spans="1:8" ht="24.75" customHeight="1">
      <c r="A2" s="37" t="s">
        <v>1</v>
      </c>
      <c r="B2" s="37"/>
      <c r="C2" s="37"/>
      <c r="D2" s="37"/>
      <c r="E2" s="37"/>
      <c r="F2" s="37"/>
      <c r="G2" s="37"/>
      <c r="H2" s="37"/>
    </row>
    <row r="3" spans="1:18" ht="21" customHeight="1">
      <c r="A3" s="38" t="s">
        <v>2</v>
      </c>
      <c r="B3" s="38"/>
      <c r="C3" s="38"/>
      <c r="D3" s="39"/>
      <c r="E3" s="40"/>
      <c r="F3" s="41"/>
      <c r="G3" s="42"/>
      <c r="H3" s="42"/>
      <c r="M3" s="54"/>
      <c r="N3" s="54"/>
      <c r="O3" s="54"/>
      <c r="P3" s="54"/>
      <c r="Q3" s="54"/>
      <c r="R3" s="54"/>
    </row>
    <row r="4" spans="1:18" ht="24" customHeight="1">
      <c r="A4" s="43" t="s">
        <v>3</v>
      </c>
      <c r="B4" s="44" t="s">
        <v>4</v>
      </c>
      <c r="C4" s="44"/>
      <c r="D4" s="44" t="s">
        <v>5</v>
      </c>
      <c r="E4" s="44"/>
      <c r="F4" s="44" t="s">
        <v>6</v>
      </c>
      <c r="G4" s="44"/>
      <c r="H4" s="43" t="s">
        <v>7</v>
      </c>
      <c r="I4" s="35" t="s">
        <v>8</v>
      </c>
      <c r="M4" s="54"/>
      <c r="N4" s="54"/>
      <c r="O4" s="54"/>
      <c r="P4" s="54"/>
      <c r="Q4" s="54"/>
      <c r="R4" s="54"/>
    </row>
    <row r="5" spans="1:18" ht="31.5" customHeight="1">
      <c r="A5" s="43"/>
      <c r="B5" s="45" t="s">
        <v>9</v>
      </c>
      <c r="C5" s="45" t="s">
        <v>10</v>
      </c>
      <c r="D5" s="45" t="s">
        <v>9</v>
      </c>
      <c r="E5" s="45" t="s">
        <v>10</v>
      </c>
      <c r="F5" s="45" t="s">
        <v>9</v>
      </c>
      <c r="G5" s="45" t="s">
        <v>10</v>
      </c>
      <c r="H5" s="43"/>
      <c r="M5" s="55"/>
      <c r="N5" s="55"/>
      <c r="O5" s="55"/>
      <c r="P5" s="55"/>
      <c r="Q5" s="54"/>
      <c r="R5" s="54"/>
    </row>
    <row r="6" spans="1:18" s="3" customFormat="1" ht="49.5" customHeight="1">
      <c r="A6" s="46" t="s">
        <v>11</v>
      </c>
      <c r="B6" s="47"/>
      <c r="C6" s="48"/>
      <c r="D6" s="47">
        <v>10</v>
      </c>
      <c r="E6" s="49">
        <f aca="true" t="shared" si="0" ref="E6:E11">D6*492</f>
        <v>4920</v>
      </c>
      <c r="F6" s="47">
        <v>8</v>
      </c>
      <c r="G6" s="49">
        <f aca="true" t="shared" si="1" ref="G6:G11">F6*984</f>
        <v>7872</v>
      </c>
      <c r="H6" s="49">
        <f aca="true" t="shared" si="2" ref="H6:H12">G6+E6+C6</f>
        <v>12792</v>
      </c>
      <c r="I6" s="5" t="s">
        <v>12</v>
      </c>
      <c r="M6" s="25"/>
      <c r="N6" s="25"/>
      <c r="O6" s="25"/>
      <c r="P6" s="25"/>
      <c r="Q6" s="24"/>
      <c r="R6" s="24"/>
    </row>
    <row r="7" spans="1:18" s="3" customFormat="1" ht="49.5" customHeight="1">
      <c r="A7" s="46" t="s">
        <v>13</v>
      </c>
      <c r="B7" s="47"/>
      <c r="C7" s="48"/>
      <c r="D7" s="47">
        <v>11</v>
      </c>
      <c r="E7" s="49">
        <f t="shared" si="0"/>
        <v>5412</v>
      </c>
      <c r="F7" s="47">
        <v>8</v>
      </c>
      <c r="G7" s="49">
        <f t="shared" si="1"/>
        <v>7872</v>
      </c>
      <c r="H7" s="49">
        <f t="shared" si="2"/>
        <v>13284</v>
      </c>
      <c r="I7" s="5" t="s">
        <v>12</v>
      </c>
      <c r="M7" s="25"/>
      <c r="N7" s="25"/>
      <c r="O7" s="25"/>
      <c r="P7" s="25"/>
      <c r="Q7" s="24"/>
      <c r="R7" s="24"/>
    </row>
    <row r="8" spans="1:18" s="3" customFormat="1" ht="49.5" customHeight="1">
      <c r="A8" s="46" t="s">
        <v>14</v>
      </c>
      <c r="B8" s="47"/>
      <c r="C8" s="48"/>
      <c r="D8" s="47">
        <v>9</v>
      </c>
      <c r="E8" s="49">
        <f t="shared" si="0"/>
        <v>4428</v>
      </c>
      <c r="F8" s="47">
        <v>9</v>
      </c>
      <c r="G8" s="49">
        <f t="shared" si="1"/>
        <v>8856</v>
      </c>
      <c r="H8" s="49">
        <f t="shared" si="2"/>
        <v>13284</v>
      </c>
      <c r="I8" s="5" t="s">
        <v>12</v>
      </c>
      <c r="M8" s="25"/>
      <c r="N8" s="25"/>
      <c r="O8" s="25"/>
      <c r="P8" s="25"/>
      <c r="Q8" s="24"/>
      <c r="R8" s="24"/>
    </row>
    <row r="9" spans="1:18" s="3" customFormat="1" ht="49.5" customHeight="1">
      <c r="A9" s="46" t="s">
        <v>15</v>
      </c>
      <c r="B9" s="47"/>
      <c r="C9" s="48"/>
      <c r="D9" s="47">
        <v>18</v>
      </c>
      <c r="E9" s="49">
        <f t="shared" si="0"/>
        <v>8856</v>
      </c>
      <c r="F9" s="47">
        <v>10</v>
      </c>
      <c r="G9" s="49">
        <f t="shared" si="1"/>
        <v>9840</v>
      </c>
      <c r="H9" s="49">
        <f t="shared" si="2"/>
        <v>18696</v>
      </c>
      <c r="I9" s="5" t="s">
        <v>12</v>
      </c>
      <c r="M9" s="25"/>
      <c r="N9" s="25"/>
      <c r="O9" s="25"/>
      <c r="P9" s="25"/>
      <c r="Q9" s="24"/>
      <c r="R9" s="24"/>
    </row>
    <row r="10" spans="1:18" s="3" customFormat="1" ht="49.5" customHeight="1">
      <c r="A10" s="46" t="s">
        <v>16</v>
      </c>
      <c r="B10" s="47"/>
      <c r="C10" s="48"/>
      <c r="D10" s="47">
        <v>12</v>
      </c>
      <c r="E10" s="49">
        <f t="shared" si="0"/>
        <v>5904</v>
      </c>
      <c r="F10" s="47">
        <v>12</v>
      </c>
      <c r="G10" s="49">
        <f t="shared" si="1"/>
        <v>11808</v>
      </c>
      <c r="H10" s="49">
        <f t="shared" si="2"/>
        <v>17712</v>
      </c>
      <c r="I10" s="5" t="s">
        <v>12</v>
      </c>
      <c r="M10" s="25"/>
      <c r="N10" s="25"/>
      <c r="O10" s="25"/>
      <c r="P10" s="25"/>
      <c r="Q10" s="24"/>
      <c r="R10" s="24"/>
    </row>
    <row r="11" spans="1:18" s="3" customFormat="1" ht="49.5" customHeight="1">
      <c r="A11" s="17" t="s">
        <v>17</v>
      </c>
      <c r="B11" s="47"/>
      <c r="C11" s="48"/>
      <c r="D11" s="50">
        <v>2</v>
      </c>
      <c r="E11" s="49">
        <f t="shared" si="0"/>
        <v>984</v>
      </c>
      <c r="F11" s="47">
        <v>0</v>
      </c>
      <c r="G11" s="49">
        <f t="shared" si="1"/>
        <v>0</v>
      </c>
      <c r="H11" s="49">
        <f t="shared" si="2"/>
        <v>984</v>
      </c>
      <c r="I11" s="5" t="s">
        <v>12</v>
      </c>
      <c r="M11" s="25"/>
      <c r="N11" s="25"/>
      <c r="O11" s="25"/>
      <c r="P11" s="25"/>
      <c r="Q11" s="24"/>
      <c r="R11" s="24"/>
    </row>
    <row r="12" spans="1:9" s="3" customFormat="1" ht="49.5" customHeight="1">
      <c r="A12" s="51" t="s">
        <v>18</v>
      </c>
      <c r="B12" s="52"/>
      <c r="C12" s="53"/>
      <c r="D12" s="52">
        <f>SUM(D6:D11)</f>
        <v>62</v>
      </c>
      <c r="E12" s="52">
        <f>SUM(E6:E11)</f>
        <v>30504</v>
      </c>
      <c r="F12" s="52">
        <f>SUM(F6:F11)</f>
        <v>47</v>
      </c>
      <c r="G12" s="52">
        <f>SUM(G6:G11)</f>
        <v>46248</v>
      </c>
      <c r="H12" s="52">
        <f t="shared" si="2"/>
        <v>76752</v>
      </c>
      <c r="I12" s="56" t="s">
        <v>12</v>
      </c>
    </row>
    <row r="13" spans="1:9" ht="49.5" customHeight="1">
      <c r="A13" s="46" t="s">
        <v>11</v>
      </c>
      <c r="B13" s="47"/>
      <c r="C13" s="48"/>
      <c r="D13" s="47">
        <v>10</v>
      </c>
      <c r="E13" s="49">
        <f aca="true" t="shared" si="3" ref="E13:E18">D13*492</f>
        <v>4920</v>
      </c>
      <c r="F13" s="47">
        <v>9</v>
      </c>
      <c r="G13" s="49">
        <f aca="true" t="shared" si="4" ref="G13:G18">F13*984</f>
        <v>8856</v>
      </c>
      <c r="H13" s="49">
        <f aca="true" t="shared" si="5" ref="H13:H19">G13+E13+C13</f>
        <v>13776</v>
      </c>
      <c r="I13" s="35" t="s">
        <v>19</v>
      </c>
    </row>
    <row r="14" spans="1:9" ht="49.5" customHeight="1">
      <c r="A14" s="46" t="s">
        <v>13</v>
      </c>
      <c r="B14" s="47"/>
      <c r="C14" s="48"/>
      <c r="D14" s="47">
        <v>11</v>
      </c>
      <c r="E14" s="49">
        <f t="shared" si="3"/>
        <v>5412</v>
      </c>
      <c r="F14" s="47">
        <v>6</v>
      </c>
      <c r="G14" s="49">
        <f t="shared" si="4"/>
        <v>5904</v>
      </c>
      <c r="H14" s="49">
        <f t="shared" si="5"/>
        <v>11316</v>
      </c>
      <c r="I14" s="35" t="s">
        <v>19</v>
      </c>
    </row>
    <row r="15" spans="1:9" ht="49.5" customHeight="1">
      <c r="A15" s="46" t="s">
        <v>14</v>
      </c>
      <c r="B15" s="47"/>
      <c r="C15" s="48"/>
      <c r="D15" s="47">
        <v>9</v>
      </c>
      <c r="E15" s="49">
        <f t="shared" si="3"/>
        <v>4428</v>
      </c>
      <c r="F15" s="47">
        <v>9</v>
      </c>
      <c r="G15" s="49">
        <f t="shared" si="4"/>
        <v>8856</v>
      </c>
      <c r="H15" s="49">
        <f t="shared" si="5"/>
        <v>13284</v>
      </c>
      <c r="I15" s="35" t="s">
        <v>19</v>
      </c>
    </row>
    <row r="16" spans="1:9" ht="49.5" customHeight="1">
      <c r="A16" s="46" t="s">
        <v>15</v>
      </c>
      <c r="B16" s="47"/>
      <c r="C16" s="48"/>
      <c r="D16" s="47">
        <v>18</v>
      </c>
      <c r="E16" s="49">
        <f t="shared" si="3"/>
        <v>8856</v>
      </c>
      <c r="F16" s="47">
        <v>10</v>
      </c>
      <c r="G16" s="49">
        <f t="shared" si="4"/>
        <v>9840</v>
      </c>
      <c r="H16" s="49">
        <f t="shared" si="5"/>
        <v>18696</v>
      </c>
      <c r="I16" s="35" t="s">
        <v>19</v>
      </c>
    </row>
    <row r="17" spans="1:9" ht="49.5" customHeight="1">
      <c r="A17" s="46" t="s">
        <v>16</v>
      </c>
      <c r="B17" s="47"/>
      <c r="C17" s="48"/>
      <c r="D17" s="47">
        <v>14</v>
      </c>
      <c r="E17" s="49">
        <f t="shared" si="3"/>
        <v>6888</v>
      </c>
      <c r="F17" s="47">
        <v>11</v>
      </c>
      <c r="G17" s="49">
        <f t="shared" si="4"/>
        <v>10824</v>
      </c>
      <c r="H17" s="49">
        <f t="shared" si="5"/>
        <v>17712</v>
      </c>
      <c r="I17" s="35" t="s">
        <v>19</v>
      </c>
    </row>
    <row r="18" spans="1:9" ht="49.5" customHeight="1">
      <c r="A18" s="17" t="s">
        <v>17</v>
      </c>
      <c r="B18" s="47"/>
      <c r="C18" s="48"/>
      <c r="D18" s="50">
        <v>2</v>
      </c>
      <c r="E18" s="49">
        <f t="shared" si="3"/>
        <v>984</v>
      </c>
      <c r="F18" s="47">
        <v>0</v>
      </c>
      <c r="G18" s="49">
        <f t="shared" si="4"/>
        <v>0</v>
      </c>
      <c r="H18" s="49">
        <f t="shared" si="5"/>
        <v>984</v>
      </c>
      <c r="I18" s="35" t="s">
        <v>19</v>
      </c>
    </row>
    <row r="19" spans="1:9" ht="49.5" customHeight="1">
      <c r="A19" s="51" t="s">
        <v>18</v>
      </c>
      <c r="B19" s="52"/>
      <c r="C19" s="53"/>
      <c r="D19" s="52">
        <f aca="true" t="shared" si="6" ref="D19:G19">SUM(D13:D18)</f>
        <v>64</v>
      </c>
      <c r="E19" s="52">
        <f t="shared" si="6"/>
        <v>31488</v>
      </c>
      <c r="F19" s="52">
        <f t="shared" si="6"/>
        <v>45</v>
      </c>
      <c r="G19" s="52">
        <f t="shared" si="6"/>
        <v>44280</v>
      </c>
      <c r="H19" s="52">
        <f t="shared" si="5"/>
        <v>75768</v>
      </c>
      <c r="I19" s="57" t="s">
        <v>19</v>
      </c>
    </row>
    <row r="20" spans="1:9" ht="49.5" customHeight="1">
      <c r="A20" s="46" t="s">
        <v>11</v>
      </c>
      <c r="B20" s="47"/>
      <c r="C20" s="48"/>
      <c r="D20" s="47">
        <v>9</v>
      </c>
      <c r="E20" s="49">
        <f aca="true" t="shared" si="7" ref="E20:E25">D20*492</f>
        <v>4428</v>
      </c>
      <c r="F20" s="47">
        <v>9</v>
      </c>
      <c r="G20" s="49">
        <f aca="true" t="shared" si="8" ref="G20:G25">F20*984</f>
        <v>8856</v>
      </c>
      <c r="H20" s="49">
        <f aca="true" t="shared" si="9" ref="H20:H26">G20+E20+C20</f>
        <v>13284</v>
      </c>
      <c r="I20" s="35" t="s">
        <v>20</v>
      </c>
    </row>
    <row r="21" spans="1:9" ht="49.5" customHeight="1">
      <c r="A21" s="46" t="s">
        <v>13</v>
      </c>
      <c r="B21" s="47"/>
      <c r="C21" s="48"/>
      <c r="D21" s="47">
        <v>11</v>
      </c>
      <c r="E21" s="49">
        <f t="shared" si="7"/>
        <v>5412</v>
      </c>
      <c r="F21" s="47">
        <v>6</v>
      </c>
      <c r="G21" s="49">
        <f t="shared" si="8"/>
        <v>5904</v>
      </c>
      <c r="H21" s="49">
        <f t="shared" si="9"/>
        <v>11316</v>
      </c>
      <c r="I21" s="35" t="s">
        <v>20</v>
      </c>
    </row>
    <row r="22" spans="1:9" ht="49.5" customHeight="1">
      <c r="A22" s="46" t="s">
        <v>14</v>
      </c>
      <c r="B22" s="47"/>
      <c r="C22" s="48"/>
      <c r="D22" s="47">
        <v>8</v>
      </c>
      <c r="E22" s="49">
        <f t="shared" si="7"/>
        <v>3936</v>
      </c>
      <c r="F22" s="47">
        <v>9</v>
      </c>
      <c r="G22" s="49">
        <f t="shared" si="8"/>
        <v>8856</v>
      </c>
      <c r="H22" s="49">
        <f t="shared" si="9"/>
        <v>12792</v>
      </c>
      <c r="I22" s="35" t="s">
        <v>20</v>
      </c>
    </row>
    <row r="23" spans="1:9" ht="49.5" customHeight="1">
      <c r="A23" s="46" t="s">
        <v>15</v>
      </c>
      <c r="B23" s="47"/>
      <c r="C23" s="48"/>
      <c r="D23" s="47">
        <v>18</v>
      </c>
      <c r="E23" s="49">
        <f t="shared" si="7"/>
        <v>8856</v>
      </c>
      <c r="F23" s="47">
        <v>10</v>
      </c>
      <c r="G23" s="49">
        <f t="shared" si="8"/>
        <v>9840</v>
      </c>
      <c r="H23" s="49">
        <f t="shared" si="9"/>
        <v>18696</v>
      </c>
      <c r="I23" s="35" t="s">
        <v>20</v>
      </c>
    </row>
    <row r="24" spans="1:9" ht="49.5" customHeight="1">
      <c r="A24" s="46" t="s">
        <v>16</v>
      </c>
      <c r="B24" s="47"/>
      <c r="C24" s="48"/>
      <c r="D24" s="47">
        <v>16</v>
      </c>
      <c r="E24" s="49">
        <f t="shared" si="7"/>
        <v>7872</v>
      </c>
      <c r="F24" s="47">
        <v>10</v>
      </c>
      <c r="G24" s="49">
        <f t="shared" si="8"/>
        <v>9840</v>
      </c>
      <c r="H24" s="49">
        <f t="shared" si="9"/>
        <v>17712</v>
      </c>
      <c r="I24" s="35" t="s">
        <v>20</v>
      </c>
    </row>
    <row r="25" spans="1:9" ht="49.5" customHeight="1">
      <c r="A25" s="17" t="s">
        <v>17</v>
      </c>
      <c r="B25" s="47"/>
      <c r="C25" s="48"/>
      <c r="D25" s="50">
        <v>2</v>
      </c>
      <c r="E25" s="49">
        <f t="shared" si="7"/>
        <v>984</v>
      </c>
      <c r="F25" s="47">
        <v>0</v>
      </c>
      <c r="G25" s="49">
        <f t="shared" si="8"/>
        <v>0</v>
      </c>
      <c r="H25" s="49">
        <f t="shared" si="9"/>
        <v>984</v>
      </c>
      <c r="I25" s="35" t="s">
        <v>20</v>
      </c>
    </row>
    <row r="26" spans="1:9" ht="49.5" customHeight="1">
      <c r="A26" s="51" t="s">
        <v>18</v>
      </c>
      <c r="B26" s="52"/>
      <c r="C26" s="53"/>
      <c r="D26" s="52">
        <f aca="true" t="shared" si="10" ref="D26:G26">SUM(D20:D25)</f>
        <v>64</v>
      </c>
      <c r="E26" s="52">
        <f t="shared" si="10"/>
        <v>31488</v>
      </c>
      <c r="F26" s="52">
        <f t="shared" si="10"/>
        <v>44</v>
      </c>
      <c r="G26" s="52">
        <f t="shared" si="10"/>
        <v>43296</v>
      </c>
      <c r="H26" s="52">
        <f t="shared" si="9"/>
        <v>74784</v>
      </c>
      <c r="I26" s="57" t="s">
        <v>20</v>
      </c>
    </row>
  </sheetData>
  <sheetProtection/>
  <mergeCells count="10">
    <mergeCell ref="A1:H1"/>
    <mergeCell ref="A2:H2"/>
    <mergeCell ref="A3:E3"/>
    <mergeCell ref="G3:H3"/>
    <mergeCell ref="B4:C4"/>
    <mergeCell ref="D4:E4"/>
    <mergeCell ref="F4:G4"/>
    <mergeCell ref="A4:A5"/>
    <mergeCell ref="H4:H5"/>
    <mergeCell ref="I4:I5"/>
  </mergeCells>
  <printOptions horizontalCentered="1"/>
  <pageMargins left="0.23999999999999996" right="0.23999999999999996" top="0.7479166666666667" bottom="0.826388888888888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tabSelected="1" workbookViewId="0" topLeftCell="A26">
      <pane xSplit="1" topLeftCell="B1" activePane="topRight" state="frozen"/>
      <selection pane="topRight" activeCell="N56" sqref="N56"/>
    </sheetView>
  </sheetViews>
  <sheetFormatPr defaultColWidth="9.00390625" defaultRowHeight="14.25"/>
  <cols>
    <col min="1" max="1" width="13.875" style="3" customWidth="1"/>
    <col min="2" max="10" width="5.625" style="3" customWidth="1"/>
    <col min="11" max="11" width="9.125" style="4" customWidth="1"/>
    <col min="12" max="12" width="9.00390625" style="5" customWidth="1"/>
    <col min="13" max="16384" width="9.00390625" style="3" customWidth="1"/>
  </cols>
  <sheetData>
    <row r="1" spans="1:12" ht="22.5" customHeight="1">
      <c r="A1" s="6" t="s">
        <v>21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5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L2" s="4"/>
    </row>
    <row r="3" spans="1:21" ht="14.25">
      <c r="A3" s="7" t="s">
        <v>2</v>
      </c>
      <c r="B3" s="7"/>
      <c r="C3" s="7"/>
      <c r="D3" s="7"/>
      <c r="E3" s="8"/>
      <c r="F3" s="8"/>
      <c r="G3" s="9"/>
      <c r="H3" s="9"/>
      <c r="I3" s="22"/>
      <c r="J3" s="23"/>
      <c r="K3" s="23"/>
      <c r="P3" s="24"/>
      <c r="Q3" s="24"/>
      <c r="R3" s="24"/>
      <c r="S3" s="24"/>
      <c r="T3" s="24"/>
      <c r="U3" s="24"/>
    </row>
    <row r="4" spans="1:21" ht="14.25">
      <c r="A4" s="10" t="s">
        <v>3</v>
      </c>
      <c r="B4" s="11" t="s">
        <v>4</v>
      </c>
      <c r="C4" s="11"/>
      <c r="D4" s="11"/>
      <c r="E4" s="12" t="s">
        <v>5</v>
      </c>
      <c r="F4" s="13"/>
      <c r="G4" s="14"/>
      <c r="H4" s="15" t="s">
        <v>6</v>
      </c>
      <c r="I4" s="15"/>
      <c r="J4" s="15"/>
      <c r="K4" s="10" t="s">
        <v>7</v>
      </c>
      <c r="L4" s="10" t="s">
        <v>8</v>
      </c>
      <c r="P4" s="24"/>
      <c r="Q4" s="24"/>
      <c r="R4" s="24"/>
      <c r="S4" s="24"/>
      <c r="T4" s="24"/>
      <c r="U4" s="24"/>
    </row>
    <row r="5" spans="1:21" ht="42" customHeight="1">
      <c r="A5" s="10"/>
      <c r="B5" s="16" t="s">
        <v>22</v>
      </c>
      <c r="C5" s="17" t="s">
        <v>23</v>
      </c>
      <c r="D5" s="17" t="s">
        <v>10</v>
      </c>
      <c r="E5" s="17" t="s">
        <v>22</v>
      </c>
      <c r="F5" s="17" t="s">
        <v>23</v>
      </c>
      <c r="G5" s="17" t="s">
        <v>10</v>
      </c>
      <c r="H5" s="17" t="s">
        <v>22</v>
      </c>
      <c r="I5" s="17" t="s">
        <v>23</v>
      </c>
      <c r="J5" s="17" t="s">
        <v>10</v>
      </c>
      <c r="K5" s="10"/>
      <c r="L5" s="10"/>
      <c r="P5" s="25"/>
      <c r="Q5" s="25"/>
      <c r="R5" s="25"/>
      <c r="S5" s="25"/>
      <c r="T5" s="24"/>
      <c r="U5" s="24"/>
    </row>
    <row r="6" spans="1:21" s="1" customFormat="1" ht="24.75" customHeight="1">
      <c r="A6" s="18" t="s">
        <v>24</v>
      </c>
      <c r="B6" s="19"/>
      <c r="C6" s="19"/>
      <c r="D6" s="19"/>
      <c r="E6" s="19">
        <v>6</v>
      </c>
      <c r="F6" s="19">
        <v>6</v>
      </c>
      <c r="G6" s="19">
        <f>E6*328</f>
        <v>1968</v>
      </c>
      <c r="H6" s="19">
        <v>8</v>
      </c>
      <c r="I6" s="19">
        <v>8</v>
      </c>
      <c r="J6" s="19">
        <f>H6*656</f>
        <v>5248</v>
      </c>
      <c r="K6" s="19">
        <f>SUM(D6+G6+J6)</f>
        <v>7216</v>
      </c>
      <c r="L6" s="26" t="s">
        <v>12</v>
      </c>
      <c r="P6" s="27"/>
      <c r="Q6" s="27"/>
      <c r="R6" s="27"/>
      <c r="S6" s="27"/>
      <c r="T6" s="32"/>
      <c r="U6" s="32"/>
    </row>
    <row r="7" spans="1:21" s="1" customFormat="1" ht="24.75" customHeight="1">
      <c r="A7" s="18" t="s">
        <v>25</v>
      </c>
      <c r="B7" s="19"/>
      <c r="C7" s="19"/>
      <c r="D7" s="19"/>
      <c r="E7" s="19">
        <v>6</v>
      </c>
      <c r="F7" s="19">
        <v>6</v>
      </c>
      <c r="G7" s="19">
        <f>E7*328</f>
        <v>1968</v>
      </c>
      <c r="H7" s="19">
        <v>4</v>
      </c>
      <c r="I7" s="19">
        <v>4</v>
      </c>
      <c r="J7" s="19">
        <f aca="true" t="shared" si="0" ref="J7:J24">H7*656</f>
        <v>2624</v>
      </c>
      <c r="K7" s="19">
        <f aca="true" t="shared" si="1" ref="K7:K24">SUM(D7+G7+J7)</f>
        <v>4592</v>
      </c>
      <c r="L7" s="26" t="s">
        <v>12</v>
      </c>
      <c r="P7" s="27"/>
      <c r="Q7" s="27"/>
      <c r="R7" s="27"/>
      <c r="S7" s="27"/>
      <c r="T7" s="32"/>
      <c r="U7" s="32"/>
    </row>
    <row r="8" spans="1:21" s="1" customFormat="1" ht="24.75" customHeight="1">
      <c r="A8" s="18" t="s">
        <v>26</v>
      </c>
      <c r="B8" s="19"/>
      <c r="C8" s="19"/>
      <c r="D8" s="19"/>
      <c r="E8" s="19">
        <v>6</v>
      </c>
      <c r="F8" s="19">
        <v>6</v>
      </c>
      <c r="G8" s="19">
        <f>E8*328</f>
        <v>1968</v>
      </c>
      <c r="H8" s="19">
        <v>4</v>
      </c>
      <c r="I8" s="19">
        <v>4</v>
      </c>
      <c r="J8" s="19">
        <f t="shared" si="0"/>
        <v>2624</v>
      </c>
      <c r="K8" s="19">
        <f t="shared" si="1"/>
        <v>4592</v>
      </c>
      <c r="L8" s="26" t="s">
        <v>12</v>
      </c>
      <c r="P8" s="27"/>
      <c r="Q8" s="27"/>
      <c r="R8" s="27"/>
      <c r="S8" s="27"/>
      <c r="T8" s="32"/>
      <c r="U8" s="32"/>
    </row>
    <row r="9" spans="1:21" s="1" customFormat="1" ht="24.75" customHeight="1">
      <c r="A9" s="18" t="s">
        <v>27</v>
      </c>
      <c r="B9" s="19"/>
      <c r="C9" s="19"/>
      <c r="D9" s="19"/>
      <c r="E9" s="19">
        <v>8</v>
      </c>
      <c r="F9" s="19">
        <v>8</v>
      </c>
      <c r="G9" s="19">
        <f>E9*328</f>
        <v>2624</v>
      </c>
      <c r="H9" s="19">
        <v>4</v>
      </c>
      <c r="I9" s="19">
        <v>4</v>
      </c>
      <c r="J9" s="19">
        <f t="shared" si="0"/>
        <v>2624</v>
      </c>
      <c r="K9" s="19">
        <f t="shared" si="1"/>
        <v>5248</v>
      </c>
      <c r="L9" s="26" t="s">
        <v>12</v>
      </c>
      <c r="P9" s="27"/>
      <c r="Q9" s="27"/>
      <c r="R9" s="27"/>
      <c r="S9" s="27"/>
      <c r="T9" s="32"/>
      <c r="U9" s="32"/>
    </row>
    <row r="10" spans="1:21" s="1" customFormat="1" ht="24.75" customHeight="1">
      <c r="A10" s="18" t="s">
        <v>28</v>
      </c>
      <c r="B10" s="19"/>
      <c r="C10" s="19"/>
      <c r="D10" s="19"/>
      <c r="E10" s="19">
        <v>7</v>
      </c>
      <c r="F10" s="19">
        <v>7</v>
      </c>
      <c r="G10" s="19">
        <f>E10*328</f>
        <v>2296</v>
      </c>
      <c r="H10" s="19">
        <v>3</v>
      </c>
      <c r="I10" s="19">
        <v>3</v>
      </c>
      <c r="J10" s="19">
        <f t="shared" si="0"/>
        <v>1968</v>
      </c>
      <c r="K10" s="19">
        <f t="shared" si="1"/>
        <v>4264</v>
      </c>
      <c r="L10" s="26" t="s">
        <v>12</v>
      </c>
      <c r="P10" s="27"/>
      <c r="Q10" s="27"/>
      <c r="R10" s="27"/>
      <c r="S10" s="27"/>
      <c r="T10" s="32"/>
      <c r="U10" s="32"/>
    </row>
    <row r="11" spans="1:21" s="1" customFormat="1" ht="24.75" customHeight="1">
      <c r="A11" s="18" t="s">
        <v>29</v>
      </c>
      <c r="B11" s="19"/>
      <c r="C11" s="19"/>
      <c r="D11" s="19"/>
      <c r="E11" s="19">
        <v>1</v>
      </c>
      <c r="F11" s="19">
        <v>1</v>
      </c>
      <c r="G11" s="19">
        <f aca="true" t="shared" si="2" ref="G11:G24">E11*328</f>
        <v>328</v>
      </c>
      <c r="H11" s="19">
        <v>8</v>
      </c>
      <c r="I11" s="19">
        <v>8</v>
      </c>
      <c r="J11" s="19">
        <f t="shared" si="0"/>
        <v>5248</v>
      </c>
      <c r="K11" s="19">
        <f t="shared" si="1"/>
        <v>5576</v>
      </c>
      <c r="L11" s="26" t="s">
        <v>12</v>
      </c>
      <c r="P11" s="27"/>
      <c r="Q11" s="27"/>
      <c r="R11" s="27"/>
      <c r="S11" s="27"/>
      <c r="T11" s="32"/>
      <c r="U11" s="32"/>
    </row>
    <row r="12" spans="1:21" s="1" customFormat="1" ht="24.75" customHeight="1">
      <c r="A12" s="18" t="s">
        <v>30</v>
      </c>
      <c r="B12" s="19"/>
      <c r="C12" s="19"/>
      <c r="D12" s="19"/>
      <c r="E12" s="19">
        <v>13</v>
      </c>
      <c r="F12" s="19">
        <v>13</v>
      </c>
      <c r="G12" s="19">
        <f t="shared" si="2"/>
        <v>4264</v>
      </c>
      <c r="H12" s="19">
        <v>7</v>
      </c>
      <c r="I12" s="19">
        <v>7</v>
      </c>
      <c r="J12" s="19">
        <f t="shared" si="0"/>
        <v>4592</v>
      </c>
      <c r="K12" s="19">
        <f t="shared" si="1"/>
        <v>8856</v>
      </c>
      <c r="L12" s="26" t="s">
        <v>12</v>
      </c>
      <c r="P12" s="27"/>
      <c r="Q12" s="27"/>
      <c r="R12" s="27"/>
      <c r="S12" s="27"/>
      <c r="T12" s="32"/>
      <c r="U12" s="32"/>
    </row>
    <row r="13" spans="1:21" s="1" customFormat="1" ht="24.75" customHeight="1">
      <c r="A13" s="18" t="s">
        <v>31</v>
      </c>
      <c r="B13" s="19"/>
      <c r="C13" s="19"/>
      <c r="D13" s="19"/>
      <c r="E13" s="19">
        <v>3</v>
      </c>
      <c r="F13" s="19">
        <v>3</v>
      </c>
      <c r="G13" s="19">
        <f t="shared" si="2"/>
        <v>984</v>
      </c>
      <c r="H13" s="19">
        <v>2</v>
      </c>
      <c r="I13" s="19">
        <v>2</v>
      </c>
      <c r="J13" s="19">
        <f t="shared" si="0"/>
        <v>1312</v>
      </c>
      <c r="K13" s="19">
        <f t="shared" si="1"/>
        <v>2296</v>
      </c>
      <c r="L13" s="26" t="s">
        <v>12</v>
      </c>
      <c r="P13" s="27"/>
      <c r="Q13" s="27"/>
      <c r="R13" s="27"/>
      <c r="S13" s="27"/>
      <c r="T13" s="32"/>
      <c r="U13" s="32"/>
    </row>
    <row r="14" spans="1:21" s="1" customFormat="1" ht="24.75" customHeight="1">
      <c r="A14" s="18" t="s">
        <v>32</v>
      </c>
      <c r="B14" s="19"/>
      <c r="C14" s="19"/>
      <c r="D14" s="19"/>
      <c r="E14" s="19">
        <v>3</v>
      </c>
      <c r="F14" s="19">
        <v>3</v>
      </c>
      <c r="G14" s="19">
        <f t="shared" si="2"/>
        <v>984</v>
      </c>
      <c r="H14" s="19">
        <v>5</v>
      </c>
      <c r="I14" s="19">
        <v>5</v>
      </c>
      <c r="J14" s="19">
        <f t="shared" si="0"/>
        <v>3280</v>
      </c>
      <c r="K14" s="19">
        <f t="shared" si="1"/>
        <v>4264</v>
      </c>
      <c r="L14" s="26" t="s">
        <v>12</v>
      </c>
      <c r="P14" s="27"/>
      <c r="Q14" s="27"/>
      <c r="R14" s="27"/>
      <c r="S14" s="27"/>
      <c r="T14" s="32"/>
      <c r="U14" s="32"/>
    </row>
    <row r="15" spans="1:21" s="1" customFormat="1" ht="24.75" customHeight="1">
      <c r="A15" s="18" t="s">
        <v>33</v>
      </c>
      <c r="B15" s="19"/>
      <c r="C15" s="19"/>
      <c r="D15" s="19"/>
      <c r="E15" s="19"/>
      <c r="F15" s="19"/>
      <c r="G15" s="19">
        <f t="shared" si="2"/>
        <v>0</v>
      </c>
      <c r="H15" s="19">
        <v>2</v>
      </c>
      <c r="I15" s="19">
        <v>2</v>
      </c>
      <c r="J15" s="19">
        <f t="shared" si="0"/>
        <v>1312</v>
      </c>
      <c r="K15" s="19">
        <f t="shared" si="1"/>
        <v>1312</v>
      </c>
      <c r="L15" s="26" t="s">
        <v>12</v>
      </c>
      <c r="P15" s="27"/>
      <c r="Q15" s="27"/>
      <c r="R15" s="27"/>
      <c r="S15" s="27"/>
      <c r="T15" s="32"/>
      <c r="U15" s="32"/>
    </row>
    <row r="16" spans="1:21" s="1" customFormat="1" ht="24.75" customHeight="1">
      <c r="A16" s="18" t="s">
        <v>34</v>
      </c>
      <c r="B16" s="19"/>
      <c r="C16" s="19"/>
      <c r="D16" s="19"/>
      <c r="E16" s="19">
        <v>1</v>
      </c>
      <c r="F16" s="19">
        <v>1</v>
      </c>
      <c r="G16" s="19">
        <f t="shared" si="2"/>
        <v>328</v>
      </c>
      <c r="H16" s="19">
        <v>3</v>
      </c>
      <c r="I16" s="19">
        <v>3</v>
      </c>
      <c r="J16" s="19">
        <f t="shared" si="0"/>
        <v>1968</v>
      </c>
      <c r="K16" s="19">
        <f t="shared" si="1"/>
        <v>2296</v>
      </c>
      <c r="L16" s="26" t="s">
        <v>12</v>
      </c>
      <c r="P16" s="27"/>
      <c r="Q16" s="27"/>
      <c r="R16" s="27"/>
      <c r="S16" s="27"/>
      <c r="T16" s="32"/>
      <c r="U16" s="32"/>
    </row>
    <row r="17" spans="1:21" s="1" customFormat="1" ht="24.75" customHeight="1">
      <c r="A17" s="18" t="s">
        <v>35</v>
      </c>
      <c r="B17" s="19"/>
      <c r="C17" s="19"/>
      <c r="D17" s="19"/>
      <c r="E17" s="19">
        <v>3</v>
      </c>
      <c r="F17" s="19">
        <v>3</v>
      </c>
      <c r="G17" s="19">
        <f t="shared" si="2"/>
        <v>984</v>
      </c>
      <c r="H17" s="19">
        <v>4</v>
      </c>
      <c r="I17" s="19">
        <v>4</v>
      </c>
      <c r="J17" s="19">
        <f t="shared" si="0"/>
        <v>2624</v>
      </c>
      <c r="K17" s="19">
        <f t="shared" si="1"/>
        <v>3608</v>
      </c>
      <c r="L17" s="26" t="s">
        <v>12</v>
      </c>
      <c r="P17" s="27"/>
      <c r="Q17" s="27"/>
      <c r="R17" s="27"/>
      <c r="S17" s="27"/>
      <c r="T17" s="32"/>
      <c r="U17" s="32"/>
    </row>
    <row r="18" spans="1:21" s="1" customFormat="1" ht="24.75" customHeight="1">
      <c r="A18" s="18" t="s">
        <v>36</v>
      </c>
      <c r="B18" s="19"/>
      <c r="C18" s="19"/>
      <c r="D18" s="19"/>
      <c r="E18" s="19">
        <v>1</v>
      </c>
      <c r="F18" s="19">
        <v>1</v>
      </c>
      <c r="G18" s="19">
        <f t="shared" si="2"/>
        <v>328</v>
      </c>
      <c r="H18" s="19">
        <v>3</v>
      </c>
      <c r="I18" s="19">
        <v>3</v>
      </c>
      <c r="J18" s="19">
        <f t="shared" si="0"/>
        <v>1968</v>
      </c>
      <c r="K18" s="19">
        <f t="shared" si="1"/>
        <v>2296</v>
      </c>
      <c r="L18" s="26" t="s">
        <v>12</v>
      </c>
      <c r="P18" s="27"/>
      <c r="Q18" s="27"/>
      <c r="R18" s="27"/>
      <c r="S18" s="27"/>
      <c r="T18" s="32"/>
      <c r="U18" s="32"/>
    </row>
    <row r="19" spans="1:21" s="1" customFormat="1" ht="24.75" customHeight="1">
      <c r="A19" s="18" t="s">
        <v>37</v>
      </c>
      <c r="B19" s="19"/>
      <c r="C19" s="19"/>
      <c r="D19" s="19"/>
      <c r="E19" s="19">
        <v>4</v>
      </c>
      <c r="F19" s="19">
        <v>4</v>
      </c>
      <c r="G19" s="19">
        <f t="shared" si="2"/>
        <v>1312</v>
      </c>
      <c r="H19" s="19">
        <v>21</v>
      </c>
      <c r="I19" s="19">
        <v>21</v>
      </c>
      <c r="J19" s="19">
        <f t="shared" si="0"/>
        <v>13776</v>
      </c>
      <c r="K19" s="19">
        <f t="shared" si="1"/>
        <v>15088</v>
      </c>
      <c r="L19" s="26" t="s">
        <v>12</v>
      </c>
      <c r="O19" s="28"/>
      <c r="P19" s="27"/>
      <c r="Q19" s="27"/>
      <c r="R19" s="27"/>
      <c r="S19" s="27"/>
      <c r="T19" s="32"/>
      <c r="U19" s="32"/>
    </row>
    <row r="20" spans="1:21" s="1" customFormat="1" ht="24.75" customHeight="1">
      <c r="A20" s="18" t="s">
        <v>38</v>
      </c>
      <c r="B20" s="19"/>
      <c r="C20" s="19"/>
      <c r="D20" s="19"/>
      <c r="E20" s="19">
        <v>5</v>
      </c>
      <c r="F20" s="19">
        <v>5</v>
      </c>
      <c r="G20" s="19">
        <f t="shared" si="2"/>
        <v>1640</v>
      </c>
      <c r="H20" s="19">
        <v>14</v>
      </c>
      <c r="I20" s="19">
        <v>14</v>
      </c>
      <c r="J20" s="19">
        <f t="shared" si="0"/>
        <v>9184</v>
      </c>
      <c r="K20" s="19">
        <f t="shared" si="1"/>
        <v>10824</v>
      </c>
      <c r="L20" s="26" t="s">
        <v>12</v>
      </c>
      <c r="P20" s="27"/>
      <c r="Q20" s="27"/>
      <c r="R20" s="27"/>
      <c r="S20" s="27"/>
      <c r="T20" s="32"/>
      <c r="U20" s="32"/>
    </row>
    <row r="21" spans="1:21" s="1" customFormat="1" ht="24.75" customHeight="1">
      <c r="A21" s="18" t="s">
        <v>39</v>
      </c>
      <c r="B21" s="19"/>
      <c r="C21" s="19"/>
      <c r="D21" s="19"/>
      <c r="E21" s="19">
        <v>10</v>
      </c>
      <c r="F21" s="19">
        <v>10</v>
      </c>
      <c r="G21" s="19">
        <f t="shared" si="2"/>
        <v>3280</v>
      </c>
      <c r="H21" s="19">
        <v>3</v>
      </c>
      <c r="I21" s="19">
        <v>3</v>
      </c>
      <c r="J21" s="19">
        <f t="shared" si="0"/>
        <v>1968</v>
      </c>
      <c r="K21" s="19">
        <f t="shared" si="1"/>
        <v>5248</v>
      </c>
      <c r="L21" s="26" t="s">
        <v>12</v>
      </c>
      <c r="P21" s="27"/>
      <c r="Q21" s="27"/>
      <c r="R21" s="27"/>
      <c r="S21" s="27"/>
      <c r="T21" s="32"/>
      <c r="U21" s="32"/>
    </row>
    <row r="22" spans="1:21" s="1" customFormat="1" ht="24.75" customHeight="1">
      <c r="A22" s="18" t="s">
        <v>40</v>
      </c>
      <c r="B22" s="19"/>
      <c r="C22" s="19"/>
      <c r="D22" s="19"/>
      <c r="E22" s="19">
        <v>2</v>
      </c>
      <c r="F22" s="19">
        <v>2</v>
      </c>
      <c r="G22" s="19">
        <f t="shared" si="2"/>
        <v>656</v>
      </c>
      <c r="H22" s="19">
        <v>8</v>
      </c>
      <c r="I22" s="19">
        <v>8</v>
      </c>
      <c r="J22" s="19">
        <f t="shared" si="0"/>
        <v>5248</v>
      </c>
      <c r="K22" s="19">
        <f t="shared" si="1"/>
        <v>5904</v>
      </c>
      <c r="L22" s="26" t="s">
        <v>12</v>
      </c>
      <c r="P22" s="27"/>
      <c r="Q22" s="27"/>
      <c r="R22" s="27"/>
      <c r="S22" s="27"/>
      <c r="T22" s="32"/>
      <c r="U22" s="32"/>
    </row>
    <row r="23" spans="1:21" s="1" customFormat="1" ht="24.75" customHeight="1">
      <c r="A23" s="18" t="s">
        <v>41</v>
      </c>
      <c r="B23" s="19"/>
      <c r="C23" s="19"/>
      <c r="D23" s="19"/>
      <c r="E23" s="19">
        <v>7</v>
      </c>
      <c r="F23" s="19">
        <v>7</v>
      </c>
      <c r="G23" s="19">
        <f t="shared" si="2"/>
        <v>2296</v>
      </c>
      <c r="H23" s="19">
        <v>11</v>
      </c>
      <c r="I23" s="19">
        <v>11</v>
      </c>
      <c r="J23" s="19">
        <f t="shared" si="0"/>
        <v>7216</v>
      </c>
      <c r="K23" s="19">
        <f t="shared" si="1"/>
        <v>9512</v>
      </c>
      <c r="L23" s="26" t="s">
        <v>12</v>
      </c>
      <c r="P23" s="27"/>
      <c r="Q23" s="27"/>
      <c r="R23" s="27"/>
      <c r="S23" s="27"/>
      <c r="T23" s="32"/>
      <c r="U23" s="32"/>
    </row>
    <row r="24" spans="1:12" s="1" customFormat="1" ht="24.75" customHeight="1">
      <c r="A24" s="18" t="s">
        <v>42</v>
      </c>
      <c r="B24" s="19"/>
      <c r="C24" s="19"/>
      <c r="D24" s="19"/>
      <c r="E24" s="19">
        <v>17</v>
      </c>
      <c r="F24" s="19">
        <v>17</v>
      </c>
      <c r="G24" s="19">
        <f t="shared" si="2"/>
        <v>5576</v>
      </c>
      <c r="H24" s="19">
        <v>6</v>
      </c>
      <c r="I24" s="19">
        <v>6</v>
      </c>
      <c r="J24" s="19">
        <f t="shared" si="0"/>
        <v>3936</v>
      </c>
      <c r="K24" s="19">
        <f t="shared" si="1"/>
        <v>9512</v>
      </c>
      <c r="L24" s="26" t="s">
        <v>12</v>
      </c>
    </row>
    <row r="25" spans="1:12" s="2" customFormat="1" ht="24.75" customHeight="1">
      <c r="A25" s="20" t="s">
        <v>43</v>
      </c>
      <c r="B25" s="21">
        <f>SUM(B6:B24)</f>
        <v>0</v>
      </c>
      <c r="C25" s="21">
        <f>SUM(C6:C24)</f>
        <v>0</v>
      </c>
      <c r="D25" s="21">
        <f>SUM(D6:D24)</f>
        <v>0</v>
      </c>
      <c r="E25" s="21">
        <f aca="true" t="shared" si="3" ref="E25:K25">SUM(E6:E24)</f>
        <v>103</v>
      </c>
      <c r="F25" s="21">
        <f t="shared" si="3"/>
        <v>103</v>
      </c>
      <c r="G25" s="21">
        <f t="shared" si="3"/>
        <v>33784</v>
      </c>
      <c r="H25" s="21">
        <f t="shared" si="3"/>
        <v>120</v>
      </c>
      <c r="I25" s="21">
        <f t="shared" si="3"/>
        <v>120</v>
      </c>
      <c r="J25" s="21">
        <f t="shared" si="3"/>
        <v>78720</v>
      </c>
      <c r="K25" s="21">
        <f t="shared" si="3"/>
        <v>112504</v>
      </c>
      <c r="L25" s="29" t="s">
        <v>12</v>
      </c>
    </row>
    <row r="26" spans="1:12" ht="24.75" customHeight="1">
      <c r="A26" s="18" t="s">
        <v>24</v>
      </c>
      <c r="B26" s="19"/>
      <c r="C26" s="19"/>
      <c r="D26" s="19"/>
      <c r="E26" s="19">
        <v>8</v>
      </c>
      <c r="F26" s="19">
        <v>8</v>
      </c>
      <c r="G26" s="19">
        <f aca="true" t="shared" si="4" ref="G26:G44">E26*328</f>
        <v>2624</v>
      </c>
      <c r="H26" s="19">
        <v>8</v>
      </c>
      <c r="I26" s="19">
        <v>8</v>
      </c>
      <c r="J26" s="19">
        <f aca="true" t="shared" si="5" ref="J26:J44">H26*656</f>
        <v>5248</v>
      </c>
      <c r="K26" s="19">
        <f aca="true" t="shared" si="6" ref="K26:K44">SUM(D26+G26+J26)</f>
        <v>7872</v>
      </c>
      <c r="L26" s="30" t="s">
        <v>19</v>
      </c>
    </row>
    <row r="27" spans="1:12" ht="24.75" customHeight="1">
      <c r="A27" s="18" t="s">
        <v>25</v>
      </c>
      <c r="B27" s="19"/>
      <c r="C27" s="19"/>
      <c r="D27" s="19"/>
      <c r="E27" s="19">
        <v>6</v>
      </c>
      <c r="F27" s="19">
        <v>6</v>
      </c>
      <c r="G27" s="19">
        <f t="shared" si="4"/>
        <v>1968</v>
      </c>
      <c r="H27" s="19">
        <v>4</v>
      </c>
      <c r="I27" s="19">
        <v>4</v>
      </c>
      <c r="J27" s="19">
        <f t="shared" si="5"/>
        <v>2624</v>
      </c>
      <c r="K27" s="19">
        <f t="shared" si="6"/>
        <v>4592</v>
      </c>
      <c r="L27" s="30" t="s">
        <v>19</v>
      </c>
    </row>
    <row r="28" spans="1:12" ht="24.75" customHeight="1">
      <c r="A28" s="18" t="s">
        <v>26</v>
      </c>
      <c r="B28" s="19"/>
      <c r="C28" s="19"/>
      <c r="D28" s="19"/>
      <c r="E28" s="19">
        <v>6</v>
      </c>
      <c r="F28" s="19">
        <v>6</v>
      </c>
      <c r="G28" s="19">
        <f t="shared" si="4"/>
        <v>1968</v>
      </c>
      <c r="H28" s="19">
        <v>4</v>
      </c>
      <c r="I28" s="19">
        <v>4</v>
      </c>
      <c r="J28" s="19">
        <f t="shared" si="5"/>
        <v>2624</v>
      </c>
      <c r="K28" s="19">
        <f t="shared" si="6"/>
        <v>4592</v>
      </c>
      <c r="L28" s="30" t="s">
        <v>19</v>
      </c>
    </row>
    <row r="29" spans="1:12" ht="24.75" customHeight="1">
      <c r="A29" s="18" t="s">
        <v>27</v>
      </c>
      <c r="B29" s="19"/>
      <c r="C29" s="19"/>
      <c r="D29" s="19"/>
      <c r="E29" s="19">
        <v>8</v>
      </c>
      <c r="F29" s="19">
        <v>8</v>
      </c>
      <c r="G29" s="19">
        <f t="shared" si="4"/>
        <v>2624</v>
      </c>
      <c r="H29" s="19">
        <v>4</v>
      </c>
      <c r="I29" s="19">
        <v>4</v>
      </c>
      <c r="J29" s="19">
        <f t="shared" si="5"/>
        <v>2624</v>
      </c>
      <c r="K29" s="19">
        <f t="shared" si="6"/>
        <v>5248</v>
      </c>
      <c r="L29" s="30" t="s">
        <v>19</v>
      </c>
    </row>
    <row r="30" spans="1:12" ht="24.75" customHeight="1">
      <c r="A30" s="18" t="s">
        <v>28</v>
      </c>
      <c r="B30" s="19"/>
      <c r="C30" s="19"/>
      <c r="D30" s="19"/>
      <c r="E30" s="19">
        <v>7</v>
      </c>
      <c r="F30" s="19">
        <v>7</v>
      </c>
      <c r="G30" s="19">
        <f t="shared" si="4"/>
        <v>2296</v>
      </c>
      <c r="H30" s="19">
        <v>3</v>
      </c>
      <c r="I30" s="19">
        <v>3</v>
      </c>
      <c r="J30" s="19">
        <f t="shared" si="5"/>
        <v>1968</v>
      </c>
      <c r="K30" s="19">
        <f t="shared" si="6"/>
        <v>4264</v>
      </c>
      <c r="L30" s="30" t="s">
        <v>19</v>
      </c>
    </row>
    <row r="31" spans="1:12" ht="24.75" customHeight="1">
      <c r="A31" s="18" t="s">
        <v>29</v>
      </c>
      <c r="B31" s="19"/>
      <c r="C31" s="19"/>
      <c r="D31" s="19"/>
      <c r="E31" s="19">
        <v>1</v>
      </c>
      <c r="F31" s="19">
        <v>1</v>
      </c>
      <c r="G31" s="19">
        <f t="shared" si="4"/>
        <v>328</v>
      </c>
      <c r="H31" s="19">
        <v>8</v>
      </c>
      <c r="I31" s="19">
        <v>8</v>
      </c>
      <c r="J31" s="19">
        <f t="shared" si="5"/>
        <v>5248</v>
      </c>
      <c r="K31" s="19">
        <f t="shared" si="6"/>
        <v>5576</v>
      </c>
      <c r="L31" s="30" t="s">
        <v>19</v>
      </c>
    </row>
    <row r="32" spans="1:12" ht="24.75" customHeight="1">
      <c r="A32" s="18" t="s">
        <v>30</v>
      </c>
      <c r="B32" s="19"/>
      <c r="C32" s="19"/>
      <c r="D32" s="19"/>
      <c r="E32" s="19">
        <v>14</v>
      </c>
      <c r="F32" s="19">
        <v>14</v>
      </c>
      <c r="G32" s="19">
        <f t="shared" si="4"/>
        <v>4592</v>
      </c>
      <c r="H32" s="19">
        <v>8</v>
      </c>
      <c r="I32" s="19">
        <v>8</v>
      </c>
      <c r="J32" s="19">
        <f t="shared" si="5"/>
        <v>5248</v>
      </c>
      <c r="K32" s="19">
        <f t="shared" si="6"/>
        <v>9840</v>
      </c>
      <c r="L32" s="30" t="s">
        <v>19</v>
      </c>
    </row>
    <row r="33" spans="1:12" ht="24.75" customHeight="1">
      <c r="A33" s="18" t="s">
        <v>31</v>
      </c>
      <c r="B33" s="19"/>
      <c r="C33" s="19"/>
      <c r="D33" s="19"/>
      <c r="E33" s="19">
        <v>3</v>
      </c>
      <c r="F33" s="19">
        <v>3</v>
      </c>
      <c r="G33" s="19">
        <f t="shared" si="4"/>
        <v>984</v>
      </c>
      <c r="H33" s="19">
        <v>2</v>
      </c>
      <c r="I33" s="19">
        <v>2</v>
      </c>
      <c r="J33" s="19">
        <f t="shared" si="5"/>
        <v>1312</v>
      </c>
      <c r="K33" s="19">
        <f t="shared" si="6"/>
        <v>2296</v>
      </c>
      <c r="L33" s="30" t="s">
        <v>19</v>
      </c>
    </row>
    <row r="34" spans="1:12" ht="24.75" customHeight="1">
      <c r="A34" s="18" t="s">
        <v>32</v>
      </c>
      <c r="B34" s="19"/>
      <c r="C34" s="19"/>
      <c r="D34" s="19"/>
      <c r="E34" s="19">
        <v>3</v>
      </c>
      <c r="F34" s="19">
        <v>3</v>
      </c>
      <c r="G34" s="19">
        <f t="shared" si="4"/>
        <v>984</v>
      </c>
      <c r="H34" s="19">
        <v>5</v>
      </c>
      <c r="I34" s="19">
        <v>5</v>
      </c>
      <c r="J34" s="19">
        <f t="shared" si="5"/>
        <v>3280</v>
      </c>
      <c r="K34" s="19">
        <f t="shared" si="6"/>
        <v>4264</v>
      </c>
      <c r="L34" s="30" t="s">
        <v>19</v>
      </c>
    </row>
    <row r="35" spans="1:12" ht="24.75" customHeight="1">
      <c r="A35" s="18" t="s">
        <v>33</v>
      </c>
      <c r="B35" s="19"/>
      <c r="C35" s="19"/>
      <c r="D35" s="19"/>
      <c r="E35" s="19"/>
      <c r="F35" s="19"/>
      <c r="G35" s="19">
        <f t="shared" si="4"/>
        <v>0</v>
      </c>
      <c r="H35" s="19">
        <v>2</v>
      </c>
      <c r="I35" s="19">
        <v>2</v>
      </c>
      <c r="J35" s="19">
        <f t="shared" si="5"/>
        <v>1312</v>
      </c>
      <c r="K35" s="19">
        <f t="shared" si="6"/>
        <v>1312</v>
      </c>
      <c r="L35" s="30" t="s">
        <v>19</v>
      </c>
    </row>
    <row r="36" spans="1:12" ht="24.75" customHeight="1">
      <c r="A36" s="18" t="s">
        <v>34</v>
      </c>
      <c r="B36" s="19"/>
      <c r="C36" s="19"/>
      <c r="D36" s="19"/>
      <c r="E36" s="19">
        <v>1</v>
      </c>
      <c r="F36" s="19">
        <v>1</v>
      </c>
      <c r="G36" s="19">
        <f t="shared" si="4"/>
        <v>328</v>
      </c>
      <c r="H36" s="19">
        <v>3</v>
      </c>
      <c r="I36" s="19">
        <v>3</v>
      </c>
      <c r="J36" s="19">
        <f t="shared" si="5"/>
        <v>1968</v>
      </c>
      <c r="K36" s="19">
        <f t="shared" si="6"/>
        <v>2296</v>
      </c>
      <c r="L36" s="30" t="s">
        <v>19</v>
      </c>
    </row>
    <row r="37" spans="1:12" ht="24.75" customHeight="1">
      <c r="A37" s="18" t="s">
        <v>35</v>
      </c>
      <c r="B37" s="19"/>
      <c r="C37" s="19"/>
      <c r="D37" s="19"/>
      <c r="E37" s="19">
        <v>3</v>
      </c>
      <c r="F37" s="19">
        <v>3</v>
      </c>
      <c r="G37" s="19">
        <f t="shared" si="4"/>
        <v>984</v>
      </c>
      <c r="H37" s="19">
        <v>4</v>
      </c>
      <c r="I37" s="19">
        <v>4</v>
      </c>
      <c r="J37" s="19">
        <f t="shared" si="5"/>
        <v>2624</v>
      </c>
      <c r="K37" s="19">
        <f t="shared" si="6"/>
        <v>3608</v>
      </c>
      <c r="L37" s="30" t="s">
        <v>19</v>
      </c>
    </row>
    <row r="38" spans="1:12" ht="24.75" customHeight="1">
      <c r="A38" s="18" t="s">
        <v>36</v>
      </c>
      <c r="B38" s="19"/>
      <c r="C38" s="19"/>
      <c r="D38" s="19"/>
      <c r="E38" s="19">
        <v>1</v>
      </c>
      <c r="F38" s="19">
        <v>1</v>
      </c>
      <c r="G38" s="19">
        <f t="shared" si="4"/>
        <v>328</v>
      </c>
      <c r="H38" s="19">
        <v>3</v>
      </c>
      <c r="I38" s="19">
        <v>3</v>
      </c>
      <c r="J38" s="19">
        <f t="shared" si="5"/>
        <v>1968</v>
      </c>
      <c r="K38" s="19">
        <f t="shared" si="6"/>
        <v>2296</v>
      </c>
      <c r="L38" s="30" t="s">
        <v>19</v>
      </c>
    </row>
    <row r="39" spans="1:12" ht="24.75" customHeight="1">
      <c r="A39" s="18" t="s">
        <v>37</v>
      </c>
      <c r="B39" s="19"/>
      <c r="C39" s="19"/>
      <c r="D39" s="19"/>
      <c r="E39" s="19">
        <v>3</v>
      </c>
      <c r="F39" s="19">
        <v>3</v>
      </c>
      <c r="G39" s="19">
        <f t="shared" si="4"/>
        <v>984</v>
      </c>
      <c r="H39" s="19">
        <v>21</v>
      </c>
      <c r="I39" s="19">
        <v>21</v>
      </c>
      <c r="J39" s="19">
        <f t="shared" si="5"/>
        <v>13776</v>
      </c>
      <c r="K39" s="19">
        <f t="shared" si="6"/>
        <v>14760</v>
      </c>
      <c r="L39" s="30" t="s">
        <v>19</v>
      </c>
    </row>
    <row r="40" spans="1:12" ht="24.75" customHeight="1">
      <c r="A40" s="18" t="s">
        <v>38</v>
      </c>
      <c r="B40" s="19"/>
      <c r="C40" s="19"/>
      <c r="D40" s="19"/>
      <c r="E40" s="19">
        <v>5</v>
      </c>
      <c r="F40" s="19">
        <v>5</v>
      </c>
      <c r="G40" s="19">
        <f t="shared" si="4"/>
        <v>1640</v>
      </c>
      <c r="H40" s="19">
        <v>13</v>
      </c>
      <c r="I40" s="19">
        <v>13</v>
      </c>
      <c r="J40" s="19">
        <f t="shared" si="5"/>
        <v>8528</v>
      </c>
      <c r="K40" s="19">
        <f t="shared" si="6"/>
        <v>10168</v>
      </c>
      <c r="L40" s="30" t="s">
        <v>19</v>
      </c>
    </row>
    <row r="41" spans="1:12" ht="24.75" customHeight="1">
      <c r="A41" s="18" t="s">
        <v>39</v>
      </c>
      <c r="B41" s="19"/>
      <c r="C41" s="19"/>
      <c r="D41" s="19"/>
      <c r="E41" s="19">
        <v>10</v>
      </c>
      <c r="F41" s="19">
        <v>10</v>
      </c>
      <c r="G41" s="19">
        <f t="shared" si="4"/>
        <v>3280</v>
      </c>
      <c r="H41" s="19">
        <v>3</v>
      </c>
      <c r="I41" s="19">
        <v>3</v>
      </c>
      <c r="J41" s="19">
        <f t="shared" si="5"/>
        <v>1968</v>
      </c>
      <c r="K41" s="19">
        <f t="shared" si="6"/>
        <v>5248</v>
      </c>
      <c r="L41" s="30" t="s">
        <v>19</v>
      </c>
    </row>
    <row r="42" spans="1:12" ht="24.75" customHeight="1">
      <c r="A42" s="18" t="s">
        <v>40</v>
      </c>
      <c r="B42" s="19"/>
      <c r="C42" s="19"/>
      <c r="D42" s="19"/>
      <c r="E42" s="19">
        <v>2</v>
      </c>
      <c r="F42" s="19">
        <v>2</v>
      </c>
      <c r="G42" s="19">
        <f t="shared" si="4"/>
        <v>656</v>
      </c>
      <c r="H42" s="19">
        <v>9</v>
      </c>
      <c r="I42" s="19">
        <v>9</v>
      </c>
      <c r="J42" s="19">
        <f t="shared" si="5"/>
        <v>5904</v>
      </c>
      <c r="K42" s="19">
        <f t="shared" si="6"/>
        <v>6560</v>
      </c>
      <c r="L42" s="30" t="s">
        <v>19</v>
      </c>
    </row>
    <row r="43" spans="1:12" ht="24.75" customHeight="1">
      <c r="A43" s="18" t="s">
        <v>41</v>
      </c>
      <c r="B43" s="19"/>
      <c r="C43" s="19"/>
      <c r="D43" s="19"/>
      <c r="E43" s="19">
        <v>7</v>
      </c>
      <c r="F43" s="19">
        <v>7</v>
      </c>
      <c r="G43" s="19">
        <f t="shared" si="4"/>
        <v>2296</v>
      </c>
      <c r="H43" s="19">
        <v>11</v>
      </c>
      <c r="I43" s="19">
        <v>11</v>
      </c>
      <c r="J43" s="19">
        <f t="shared" si="5"/>
        <v>7216</v>
      </c>
      <c r="K43" s="19">
        <f t="shared" si="6"/>
        <v>9512</v>
      </c>
      <c r="L43" s="30" t="s">
        <v>19</v>
      </c>
    </row>
    <row r="44" spans="1:12" ht="24.75" customHeight="1">
      <c r="A44" s="18" t="s">
        <v>42</v>
      </c>
      <c r="B44" s="19"/>
      <c r="C44" s="19"/>
      <c r="D44" s="19"/>
      <c r="E44" s="19">
        <v>17</v>
      </c>
      <c r="F44" s="19">
        <v>17</v>
      </c>
      <c r="G44" s="19">
        <f t="shared" si="4"/>
        <v>5576</v>
      </c>
      <c r="H44" s="19">
        <v>6</v>
      </c>
      <c r="I44" s="19">
        <v>6</v>
      </c>
      <c r="J44" s="19">
        <f t="shared" si="5"/>
        <v>3936</v>
      </c>
      <c r="K44" s="19">
        <f t="shared" si="6"/>
        <v>9512</v>
      </c>
      <c r="L44" s="30" t="s">
        <v>19</v>
      </c>
    </row>
    <row r="45" spans="1:12" ht="24.75" customHeight="1">
      <c r="A45" s="20" t="s">
        <v>43</v>
      </c>
      <c r="B45" s="21">
        <f aca="true" t="shared" si="7" ref="B45:K45">SUM(B26:B44)</f>
        <v>0</v>
      </c>
      <c r="C45" s="21">
        <f t="shared" si="7"/>
        <v>0</v>
      </c>
      <c r="D45" s="21">
        <f t="shared" si="7"/>
        <v>0</v>
      </c>
      <c r="E45" s="21">
        <f t="shared" si="7"/>
        <v>105</v>
      </c>
      <c r="F45" s="21">
        <f t="shared" si="7"/>
        <v>105</v>
      </c>
      <c r="G45" s="21">
        <f t="shared" si="7"/>
        <v>34440</v>
      </c>
      <c r="H45" s="21">
        <f t="shared" si="7"/>
        <v>121</v>
      </c>
      <c r="I45" s="21">
        <f t="shared" si="7"/>
        <v>121</v>
      </c>
      <c r="J45" s="21">
        <f t="shared" si="7"/>
        <v>79376</v>
      </c>
      <c r="K45" s="21">
        <f t="shared" si="7"/>
        <v>113816</v>
      </c>
      <c r="L45" s="31" t="s">
        <v>19</v>
      </c>
    </row>
    <row r="46" spans="1:12" ht="24.75" customHeight="1">
      <c r="A46" s="18" t="s">
        <v>24</v>
      </c>
      <c r="B46" s="19"/>
      <c r="C46" s="19"/>
      <c r="D46" s="19"/>
      <c r="E46" s="19">
        <v>9</v>
      </c>
      <c r="F46" s="19">
        <v>9</v>
      </c>
      <c r="G46" s="19">
        <f aca="true" t="shared" si="8" ref="G46:G64">E46*328</f>
        <v>2952</v>
      </c>
      <c r="H46" s="19">
        <v>8</v>
      </c>
      <c r="I46" s="19">
        <v>8</v>
      </c>
      <c r="J46" s="19">
        <f aca="true" t="shared" si="9" ref="J46:J64">H46*656</f>
        <v>5248</v>
      </c>
      <c r="K46" s="19">
        <f aca="true" t="shared" si="10" ref="K46:K64">SUM(D46+G46+J46)</f>
        <v>8200</v>
      </c>
      <c r="L46" s="30" t="s">
        <v>20</v>
      </c>
    </row>
    <row r="47" spans="1:12" ht="24.75" customHeight="1">
      <c r="A47" s="18" t="s">
        <v>25</v>
      </c>
      <c r="B47" s="19">
        <v>1</v>
      </c>
      <c r="C47" s="19">
        <v>1</v>
      </c>
      <c r="D47" s="19">
        <v>164</v>
      </c>
      <c r="E47" s="19">
        <v>6</v>
      </c>
      <c r="F47" s="19">
        <v>6</v>
      </c>
      <c r="G47" s="19">
        <f t="shared" si="8"/>
        <v>1968</v>
      </c>
      <c r="H47" s="19">
        <v>4</v>
      </c>
      <c r="I47" s="19">
        <v>4</v>
      </c>
      <c r="J47" s="19">
        <f t="shared" si="9"/>
        <v>2624</v>
      </c>
      <c r="K47" s="19">
        <f t="shared" si="10"/>
        <v>4756</v>
      </c>
      <c r="L47" s="30" t="s">
        <v>20</v>
      </c>
    </row>
    <row r="48" spans="1:12" ht="24.75" customHeight="1">
      <c r="A48" s="18" t="s">
        <v>26</v>
      </c>
      <c r="B48" s="19"/>
      <c r="C48" s="19"/>
      <c r="D48" s="19"/>
      <c r="E48" s="19">
        <v>6</v>
      </c>
      <c r="F48" s="19">
        <v>6</v>
      </c>
      <c r="G48" s="19">
        <f t="shared" si="8"/>
        <v>1968</v>
      </c>
      <c r="H48" s="19">
        <v>4</v>
      </c>
      <c r="I48" s="19">
        <v>4</v>
      </c>
      <c r="J48" s="19">
        <f t="shared" si="9"/>
        <v>2624</v>
      </c>
      <c r="K48" s="19">
        <f t="shared" si="10"/>
        <v>4592</v>
      </c>
      <c r="L48" s="30" t="s">
        <v>20</v>
      </c>
    </row>
    <row r="49" spans="1:12" ht="24.75" customHeight="1">
      <c r="A49" s="18" t="s">
        <v>27</v>
      </c>
      <c r="B49" s="19"/>
      <c r="C49" s="19"/>
      <c r="D49" s="19"/>
      <c r="E49" s="19">
        <v>7</v>
      </c>
      <c r="F49" s="19">
        <v>7</v>
      </c>
      <c r="G49" s="19">
        <f t="shared" si="8"/>
        <v>2296</v>
      </c>
      <c r="H49" s="19">
        <v>4</v>
      </c>
      <c r="I49" s="19">
        <v>4</v>
      </c>
      <c r="J49" s="19">
        <f t="shared" si="9"/>
        <v>2624</v>
      </c>
      <c r="K49" s="19">
        <f t="shared" si="10"/>
        <v>4920</v>
      </c>
      <c r="L49" s="30" t="s">
        <v>20</v>
      </c>
    </row>
    <row r="50" spans="1:12" ht="24.75" customHeight="1">
      <c r="A50" s="18" t="s">
        <v>28</v>
      </c>
      <c r="B50" s="19"/>
      <c r="C50" s="19"/>
      <c r="D50" s="19"/>
      <c r="E50" s="19">
        <v>7</v>
      </c>
      <c r="F50" s="19">
        <v>7</v>
      </c>
      <c r="G50" s="19">
        <f t="shared" si="8"/>
        <v>2296</v>
      </c>
      <c r="H50" s="19">
        <v>4</v>
      </c>
      <c r="I50" s="19">
        <v>4</v>
      </c>
      <c r="J50" s="19">
        <f t="shared" si="9"/>
        <v>2624</v>
      </c>
      <c r="K50" s="19">
        <f t="shared" si="10"/>
        <v>4920</v>
      </c>
      <c r="L50" s="30" t="s">
        <v>20</v>
      </c>
    </row>
    <row r="51" spans="1:12" ht="24.75" customHeight="1">
      <c r="A51" s="18" t="s">
        <v>29</v>
      </c>
      <c r="B51" s="19"/>
      <c r="C51" s="19"/>
      <c r="D51" s="19"/>
      <c r="E51" s="19">
        <v>1</v>
      </c>
      <c r="F51" s="19">
        <v>1</v>
      </c>
      <c r="G51" s="19">
        <f t="shared" si="8"/>
        <v>328</v>
      </c>
      <c r="H51" s="19">
        <v>8</v>
      </c>
      <c r="I51" s="19">
        <v>8</v>
      </c>
      <c r="J51" s="19">
        <f t="shared" si="9"/>
        <v>5248</v>
      </c>
      <c r="K51" s="19">
        <f t="shared" si="10"/>
        <v>5576</v>
      </c>
      <c r="L51" s="30" t="s">
        <v>20</v>
      </c>
    </row>
    <row r="52" spans="1:12" ht="24.75" customHeight="1">
      <c r="A52" s="18" t="s">
        <v>30</v>
      </c>
      <c r="B52" s="19"/>
      <c r="C52" s="19"/>
      <c r="D52" s="19"/>
      <c r="E52" s="19">
        <v>13</v>
      </c>
      <c r="F52" s="19">
        <v>13</v>
      </c>
      <c r="G52" s="19">
        <f t="shared" si="8"/>
        <v>4264</v>
      </c>
      <c r="H52" s="19">
        <v>8</v>
      </c>
      <c r="I52" s="19">
        <v>8</v>
      </c>
      <c r="J52" s="19">
        <f t="shared" si="9"/>
        <v>5248</v>
      </c>
      <c r="K52" s="19">
        <f t="shared" si="10"/>
        <v>9512</v>
      </c>
      <c r="L52" s="30" t="s">
        <v>20</v>
      </c>
    </row>
    <row r="53" spans="1:12" ht="24.75" customHeight="1">
      <c r="A53" s="18" t="s">
        <v>31</v>
      </c>
      <c r="B53" s="19"/>
      <c r="C53" s="19"/>
      <c r="D53" s="19"/>
      <c r="E53" s="19">
        <v>3</v>
      </c>
      <c r="F53" s="19">
        <v>3</v>
      </c>
      <c r="G53" s="19">
        <f t="shared" si="8"/>
        <v>984</v>
      </c>
      <c r="H53" s="19">
        <v>2</v>
      </c>
      <c r="I53" s="19">
        <v>2</v>
      </c>
      <c r="J53" s="19">
        <f t="shared" si="9"/>
        <v>1312</v>
      </c>
      <c r="K53" s="19">
        <f t="shared" si="10"/>
        <v>2296</v>
      </c>
      <c r="L53" s="30" t="s">
        <v>20</v>
      </c>
    </row>
    <row r="54" spans="1:12" ht="24.75" customHeight="1">
      <c r="A54" s="18" t="s">
        <v>32</v>
      </c>
      <c r="B54" s="19"/>
      <c r="C54" s="19"/>
      <c r="D54" s="19"/>
      <c r="E54" s="19">
        <v>3</v>
      </c>
      <c r="F54" s="19">
        <v>3</v>
      </c>
      <c r="G54" s="19">
        <f t="shared" si="8"/>
        <v>984</v>
      </c>
      <c r="H54" s="19">
        <v>5</v>
      </c>
      <c r="I54" s="19">
        <v>5</v>
      </c>
      <c r="J54" s="19">
        <f t="shared" si="9"/>
        <v>3280</v>
      </c>
      <c r="K54" s="19">
        <f t="shared" si="10"/>
        <v>4264</v>
      </c>
      <c r="L54" s="30" t="s">
        <v>20</v>
      </c>
    </row>
    <row r="55" spans="1:12" ht="24.75" customHeight="1">
      <c r="A55" s="18" t="s">
        <v>33</v>
      </c>
      <c r="B55" s="19"/>
      <c r="C55" s="19"/>
      <c r="D55" s="19"/>
      <c r="E55" s="19"/>
      <c r="F55" s="19"/>
      <c r="G55" s="19">
        <f t="shared" si="8"/>
        <v>0</v>
      </c>
      <c r="H55" s="19">
        <v>2</v>
      </c>
      <c r="I55" s="19">
        <v>2</v>
      </c>
      <c r="J55" s="19">
        <f t="shared" si="9"/>
        <v>1312</v>
      </c>
      <c r="K55" s="19">
        <f t="shared" si="10"/>
        <v>1312</v>
      </c>
      <c r="L55" s="30" t="s">
        <v>20</v>
      </c>
    </row>
    <row r="56" spans="1:12" ht="24.75" customHeight="1">
      <c r="A56" s="18" t="s">
        <v>34</v>
      </c>
      <c r="B56" s="19"/>
      <c r="C56" s="19"/>
      <c r="D56" s="19"/>
      <c r="E56" s="19">
        <v>1</v>
      </c>
      <c r="F56" s="19">
        <v>1</v>
      </c>
      <c r="G56" s="19">
        <f t="shared" si="8"/>
        <v>328</v>
      </c>
      <c r="H56" s="19">
        <v>3</v>
      </c>
      <c r="I56" s="19">
        <v>3</v>
      </c>
      <c r="J56" s="19">
        <f t="shared" si="9"/>
        <v>1968</v>
      </c>
      <c r="K56" s="19">
        <f t="shared" si="10"/>
        <v>2296</v>
      </c>
      <c r="L56" s="30" t="s">
        <v>20</v>
      </c>
    </row>
    <row r="57" spans="1:12" ht="24.75" customHeight="1">
      <c r="A57" s="18" t="s">
        <v>35</v>
      </c>
      <c r="B57" s="19"/>
      <c r="C57" s="19"/>
      <c r="D57" s="19"/>
      <c r="E57" s="19">
        <v>3</v>
      </c>
      <c r="F57" s="19">
        <v>3</v>
      </c>
      <c r="G57" s="19">
        <f t="shared" si="8"/>
        <v>984</v>
      </c>
      <c r="H57" s="19">
        <v>4</v>
      </c>
      <c r="I57" s="19">
        <v>4</v>
      </c>
      <c r="J57" s="19">
        <f t="shared" si="9"/>
        <v>2624</v>
      </c>
      <c r="K57" s="19">
        <f t="shared" si="10"/>
        <v>3608</v>
      </c>
      <c r="L57" s="30" t="s">
        <v>20</v>
      </c>
    </row>
    <row r="58" spans="1:12" ht="24.75" customHeight="1">
      <c r="A58" s="18" t="s">
        <v>36</v>
      </c>
      <c r="B58" s="19"/>
      <c r="C58" s="19"/>
      <c r="D58" s="19"/>
      <c r="E58" s="19">
        <v>1</v>
      </c>
      <c r="F58" s="19">
        <v>1</v>
      </c>
      <c r="G58" s="19">
        <f t="shared" si="8"/>
        <v>328</v>
      </c>
      <c r="H58" s="19">
        <v>3</v>
      </c>
      <c r="I58" s="19">
        <v>3</v>
      </c>
      <c r="J58" s="19">
        <f t="shared" si="9"/>
        <v>1968</v>
      </c>
      <c r="K58" s="19">
        <f t="shared" si="10"/>
        <v>2296</v>
      </c>
      <c r="L58" s="30" t="s">
        <v>20</v>
      </c>
    </row>
    <row r="59" spans="1:12" ht="24.75" customHeight="1">
      <c r="A59" s="18" t="s">
        <v>37</v>
      </c>
      <c r="B59" s="19"/>
      <c r="C59" s="19"/>
      <c r="D59" s="19"/>
      <c r="E59" s="19">
        <v>3</v>
      </c>
      <c r="F59" s="19">
        <v>3</v>
      </c>
      <c r="G59" s="19">
        <f t="shared" si="8"/>
        <v>984</v>
      </c>
      <c r="H59" s="19">
        <v>24</v>
      </c>
      <c r="I59" s="19">
        <v>24</v>
      </c>
      <c r="J59" s="19">
        <f t="shared" si="9"/>
        <v>15744</v>
      </c>
      <c r="K59" s="19">
        <f t="shared" si="10"/>
        <v>16728</v>
      </c>
      <c r="L59" s="30" t="s">
        <v>20</v>
      </c>
    </row>
    <row r="60" spans="1:12" ht="24.75" customHeight="1">
      <c r="A60" s="18" t="s">
        <v>38</v>
      </c>
      <c r="B60" s="19"/>
      <c r="C60" s="19"/>
      <c r="D60" s="19"/>
      <c r="E60" s="19">
        <v>5</v>
      </c>
      <c r="F60" s="19">
        <v>5</v>
      </c>
      <c r="G60" s="19">
        <f t="shared" si="8"/>
        <v>1640</v>
      </c>
      <c r="H60" s="19">
        <v>13</v>
      </c>
      <c r="I60" s="19">
        <v>13</v>
      </c>
      <c r="J60" s="19">
        <f t="shared" si="9"/>
        <v>8528</v>
      </c>
      <c r="K60" s="19">
        <f t="shared" si="10"/>
        <v>10168</v>
      </c>
      <c r="L60" s="30" t="s">
        <v>20</v>
      </c>
    </row>
    <row r="61" spans="1:12" ht="24.75" customHeight="1">
      <c r="A61" s="18" t="s">
        <v>39</v>
      </c>
      <c r="B61" s="19"/>
      <c r="C61" s="19"/>
      <c r="D61" s="19"/>
      <c r="E61" s="19">
        <v>10</v>
      </c>
      <c r="F61" s="19">
        <v>10</v>
      </c>
      <c r="G61" s="19">
        <f t="shared" si="8"/>
        <v>3280</v>
      </c>
      <c r="H61" s="19">
        <v>5</v>
      </c>
      <c r="I61" s="19">
        <v>5</v>
      </c>
      <c r="J61" s="19">
        <f t="shared" si="9"/>
        <v>3280</v>
      </c>
      <c r="K61" s="19">
        <f t="shared" si="10"/>
        <v>6560</v>
      </c>
      <c r="L61" s="30" t="s">
        <v>20</v>
      </c>
    </row>
    <row r="62" spans="1:12" ht="24.75" customHeight="1">
      <c r="A62" s="18" t="s">
        <v>40</v>
      </c>
      <c r="B62" s="19"/>
      <c r="C62" s="19"/>
      <c r="D62" s="19"/>
      <c r="E62" s="19">
        <v>2</v>
      </c>
      <c r="F62" s="19">
        <v>2</v>
      </c>
      <c r="G62" s="19">
        <f t="shared" si="8"/>
        <v>656</v>
      </c>
      <c r="H62" s="19">
        <v>9</v>
      </c>
      <c r="I62" s="19">
        <v>9</v>
      </c>
      <c r="J62" s="19">
        <f t="shared" si="9"/>
        <v>5904</v>
      </c>
      <c r="K62" s="19">
        <f t="shared" si="10"/>
        <v>6560</v>
      </c>
      <c r="L62" s="30" t="s">
        <v>20</v>
      </c>
    </row>
    <row r="63" spans="1:12" ht="24.75" customHeight="1">
      <c r="A63" s="18" t="s">
        <v>41</v>
      </c>
      <c r="B63" s="19"/>
      <c r="C63" s="19"/>
      <c r="D63" s="19"/>
      <c r="E63" s="19">
        <v>7</v>
      </c>
      <c r="F63" s="19">
        <v>7</v>
      </c>
      <c r="G63" s="19">
        <f t="shared" si="8"/>
        <v>2296</v>
      </c>
      <c r="H63" s="19">
        <v>11</v>
      </c>
      <c r="I63" s="19">
        <v>11</v>
      </c>
      <c r="J63" s="19">
        <f t="shared" si="9"/>
        <v>7216</v>
      </c>
      <c r="K63" s="19">
        <f t="shared" si="10"/>
        <v>9512</v>
      </c>
      <c r="L63" s="30" t="s">
        <v>20</v>
      </c>
    </row>
    <row r="64" spans="1:12" ht="24.75" customHeight="1">
      <c r="A64" s="18" t="s">
        <v>42</v>
      </c>
      <c r="B64" s="19"/>
      <c r="C64" s="19"/>
      <c r="D64" s="19"/>
      <c r="E64" s="19">
        <v>17</v>
      </c>
      <c r="F64" s="19">
        <v>17</v>
      </c>
      <c r="G64" s="19">
        <f t="shared" si="8"/>
        <v>5576</v>
      </c>
      <c r="H64" s="19">
        <v>6</v>
      </c>
      <c r="I64" s="19">
        <v>6</v>
      </c>
      <c r="J64" s="19">
        <f t="shared" si="9"/>
        <v>3936</v>
      </c>
      <c r="K64" s="19">
        <f t="shared" si="10"/>
        <v>9512</v>
      </c>
      <c r="L64" s="30" t="s">
        <v>20</v>
      </c>
    </row>
    <row r="65" spans="1:12" ht="24.75" customHeight="1">
      <c r="A65" s="20" t="s">
        <v>43</v>
      </c>
      <c r="B65" s="21">
        <f aca="true" t="shared" si="11" ref="B65:K65">SUM(B46:B64)</f>
        <v>1</v>
      </c>
      <c r="C65" s="21">
        <f t="shared" si="11"/>
        <v>1</v>
      </c>
      <c r="D65" s="21">
        <f t="shared" si="11"/>
        <v>164</v>
      </c>
      <c r="E65" s="21">
        <f t="shared" si="11"/>
        <v>104</v>
      </c>
      <c r="F65" s="21">
        <f t="shared" si="11"/>
        <v>104</v>
      </c>
      <c r="G65" s="21">
        <f t="shared" si="11"/>
        <v>34112</v>
      </c>
      <c r="H65" s="21">
        <f t="shared" si="11"/>
        <v>127</v>
      </c>
      <c r="I65" s="21">
        <f t="shared" si="11"/>
        <v>127</v>
      </c>
      <c r="J65" s="21">
        <f t="shared" si="11"/>
        <v>83312</v>
      </c>
      <c r="K65" s="21">
        <f t="shared" si="11"/>
        <v>117588</v>
      </c>
      <c r="L65" s="31" t="s">
        <v>20</v>
      </c>
    </row>
  </sheetData>
  <sheetProtection/>
  <mergeCells count="10">
    <mergeCell ref="A1:L1"/>
    <mergeCell ref="A2:L2"/>
    <mergeCell ref="A3:G3"/>
    <mergeCell ref="J3:K3"/>
    <mergeCell ref="B4:D4"/>
    <mergeCell ref="E4:G4"/>
    <mergeCell ref="H4:J4"/>
    <mergeCell ref="A4:A5"/>
    <mergeCell ref="K4:K5"/>
    <mergeCell ref="L4:L5"/>
  </mergeCells>
  <printOptions horizontalCentered="1"/>
  <pageMargins left="0.23999999999999996" right="0.23999999999999996" top="0.9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以后的以后</cp:lastModifiedBy>
  <cp:lastPrinted>2018-08-15T06:46:50Z</cp:lastPrinted>
  <dcterms:created xsi:type="dcterms:W3CDTF">2012-03-02T08:02:13Z</dcterms:created>
  <dcterms:modified xsi:type="dcterms:W3CDTF">2023-11-09T01:51:45Z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7F1C098B2A874EFFB604C5AD2876BE34</vt:lpwstr>
  </property>
</Properties>
</file>