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 activeTab="2"/>
  </bookViews>
  <sheets>
    <sheet name="分散五保" sheetId="1" r:id="rId1"/>
    <sheet name="集中五保" sheetId="2" r:id="rId2"/>
    <sheet name="精神病院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<sst xmlns="http://schemas.openxmlformats.org/spreadsheetml/2006/main" count="524" uniqueCount="63">
  <si>
    <t>2024年1月份分散供养特困人员护理补贴资金发放统计表</t>
  </si>
  <si>
    <t>2024年2月份分散供养特困人员护理补贴资金发放统计表</t>
  </si>
  <si>
    <t>2024年3月份分散供养特困人员护理补贴资金发放统计表</t>
  </si>
  <si>
    <t xml:space="preserve">发放项目:特困人员护理补贴    </t>
  </si>
  <si>
    <t>填报单位:法库县民政局</t>
  </si>
  <si>
    <t>2024年1月发放</t>
  </si>
  <si>
    <t>2024年2月发放</t>
  </si>
  <si>
    <t>2024年3月发放</t>
  </si>
  <si>
    <t>单位名称</t>
  </si>
  <si>
    <t>全自理</t>
  </si>
  <si>
    <t>半自理</t>
  </si>
  <si>
    <t>全护理</t>
  </si>
  <si>
    <t>人数</t>
  </si>
  <si>
    <t>合计金额</t>
  </si>
  <si>
    <t>特困供养人数</t>
  </si>
  <si>
    <t>照料护理人数</t>
  </si>
  <si>
    <t>补贴金额</t>
  </si>
  <si>
    <t>登仕堡</t>
  </si>
  <si>
    <t>孟  家</t>
  </si>
  <si>
    <t>三面船</t>
  </si>
  <si>
    <t>依牛堡</t>
  </si>
  <si>
    <t>卧牛石</t>
  </si>
  <si>
    <t>丁家房</t>
  </si>
  <si>
    <t>双台子</t>
  </si>
  <si>
    <t>叶茂台</t>
  </si>
  <si>
    <t>大孤家</t>
  </si>
  <si>
    <t>和  平</t>
  </si>
  <si>
    <t>慈恩寺</t>
  </si>
  <si>
    <t>四家子</t>
  </si>
  <si>
    <t>十间房</t>
  </si>
  <si>
    <t>柏家沟</t>
  </si>
  <si>
    <t>秀水河子</t>
  </si>
  <si>
    <t>龙山街道</t>
  </si>
  <si>
    <t>冯贝堡</t>
  </si>
  <si>
    <t>包家屯</t>
  </si>
  <si>
    <t>吉祥街道</t>
  </si>
  <si>
    <t>合 计</t>
  </si>
  <si>
    <t>总人数</t>
  </si>
  <si>
    <t>总金额</t>
  </si>
  <si>
    <t>2024年4月份分散供养特困人员护理补贴资金发放统计表</t>
  </si>
  <si>
    <t>2024年5月份分散供养特困人员护理补贴资金发放统计表</t>
  </si>
  <si>
    <t>2024年6月份分散供养特困人员护理补贴资金发放统计表</t>
  </si>
  <si>
    <t>2024年4月发放</t>
  </si>
  <si>
    <t>2024年5月发放</t>
  </si>
  <si>
    <t>2024年6月发放</t>
  </si>
  <si>
    <t>2024年1月份集中供养特困人员护理补贴资金发放统计表</t>
  </si>
  <si>
    <t>2024年2月份集中供养特困人员护理补贴资金发放统计表</t>
  </si>
  <si>
    <t>2024年3月份集中供养特困人员护理补贴资金发放统计表</t>
  </si>
  <si>
    <t>补贴人数</t>
  </si>
  <si>
    <t>四家子中心敬老院</t>
  </si>
  <si>
    <t>生态旅游中心敬老院</t>
  </si>
  <si>
    <t>三面船中心敬老院</t>
  </si>
  <si>
    <t>卧牛石中心敬老院</t>
  </si>
  <si>
    <t>秀水河中心敬老院</t>
  </si>
  <si>
    <t>法库县养老院（城镇三无）</t>
  </si>
  <si>
    <t>合  计</t>
  </si>
  <si>
    <t>2024年4月份集中供养特困人员护理补贴资金发放统计表</t>
  </si>
  <si>
    <t>2024年5月份集中供养特困人员护理补贴资金发放统计表</t>
  </si>
  <si>
    <t>辽中精神病院</t>
  </si>
  <si>
    <t>新民康源精神病医院</t>
  </si>
  <si>
    <t>彰武福康精神卫生医院</t>
  </si>
  <si>
    <t>开原辽宁省精神卫生中心分院</t>
  </si>
  <si>
    <t>昌图康宁精神病医院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</si>
</sst>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4"/>
  <sheetViews>
    <sheetView topLeftCell="Q1" workbookViewId="0">
      <selection activeCell="AI38" sqref="AI38"/>
    </sheetView>
  </sheetViews>
  <sheetFormatPr defaultColWidth="9" defaultRowHeight="13.5"/>
  <sheetData>
    <row r="1" ht="20.25" spans="1:40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O1" s="31" t="s">
        <v>1</v>
      </c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C1" s="31" t="s">
        <v>2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ht="14.25" spans="1:40">
      <c r="A2" s="32" t="s">
        <v>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O2" s="32" t="s">
        <v>3</v>
      </c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C2" s="32" t="s">
        <v>3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ht="14.25" spans="1:40">
      <c r="A3" s="33" t="s">
        <v>4</v>
      </c>
      <c r="B3" s="33"/>
      <c r="C3" s="33"/>
      <c r="D3" s="33"/>
      <c r="E3" s="34"/>
      <c r="F3" s="34"/>
      <c r="G3" s="34"/>
      <c r="H3" s="34"/>
      <c r="I3" s="34"/>
      <c r="J3" s="47" t="s">
        <v>5</v>
      </c>
      <c r="K3" s="47"/>
      <c r="L3" s="47"/>
      <c r="O3" s="33" t="s">
        <v>4</v>
      </c>
      <c r="P3" s="33"/>
      <c r="Q3" s="33"/>
      <c r="R3" s="33"/>
      <c r="S3" s="34"/>
      <c r="T3" s="34"/>
      <c r="U3" s="34"/>
      <c r="V3" s="34"/>
      <c r="W3" s="34"/>
      <c r="X3" s="47" t="s">
        <v>6</v>
      </c>
      <c r="Y3" s="47"/>
      <c r="Z3" s="47"/>
      <c r="AC3" s="33" t="s">
        <v>4</v>
      </c>
      <c r="AD3" s="33"/>
      <c r="AE3" s="33"/>
      <c r="AF3" s="33"/>
      <c r="AG3" s="34"/>
      <c r="AH3" s="34"/>
      <c r="AI3" s="34"/>
      <c r="AJ3" s="34"/>
      <c r="AK3" s="34"/>
      <c r="AL3" s="47" t="s">
        <v>7</v>
      </c>
      <c r="AM3" s="47"/>
      <c r="AN3" s="47"/>
    </row>
    <row r="4" ht="14.25" spans="1:40">
      <c r="A4" s="35" t="s">
        <v>8</v>
      </c>
      <c r="B4" s="36" t="s">
        <v>9</v>
      </c>
      <c r="C4" s="36"/>
      <c r="D4" s="36"/>
      <c r="E4" s="37" t="s">
        <v>10</v>
      </c>
      <c r="F4" s="38"/>
      <c r="G4" s="39"/>
      <c r="H4" s="40" t="s">
        <v>11</v>
      </c>
      <c r="I4" s="40"/>
      <c r="J4" s="40"/>
      <c r="K4" s="48" t="s">
        <v>12</v>
      </c>
      <c r="L4" s="35" t="s">
        <v>13</v>
      </c>
      <c r="O4" s="35" t="s">
        <v>8</v>
      </c>
      <c r="P4" s="36" t="s">
        <v>9</v>
      </c>
      <c r="Q4" s="36"/>
      <c r="R4" s="36"/>
      <c r="S4" s="37" t="s">
        <v>10</v>
      </c>
      <c r="T4" s="38"/>
      <c r="U4" s="39"/>
      <c r="V4" s="40" t="s">
        <v>11</v>
      </c>
      <c r="W4" s="40"/>
      <c r="X4" s="40"/>
      <c r="Y4" s="48" t="s">
        <v>12</v>
      </c>
      <c r="Z4" s="35" t="s">
        <v>13</v>
      </c>
      <c r="AC4" s="35" t="s">
        <v>8</v>
      </c>
      <c r="AD4" s="36" t="s">
        <v>9</v>
      </c>
      <c r="AE4" s="36"/>
      <c r="AF4" s="36"/>
      <c r="AG4" s="37" t="s">
        <v>10</v>
      </c>
      <c r="AH4" s="38"/>
      <c r="AI4" s="39"/>
      <c r="AJ4" s="40" t="s">
        <v>11</v>
      </c>
      <c r="AK4" s="40"/>
      <c r="AL4" s="40"/>
      <c r="AM4" s="48" t="s">
        <v>12</v>
      </c>
      <c r="AN4" s="35" t="s">
        <v>13</v>
      </c>
    </row>
    <row r="5" ht="28.5" spans="1:40">
      <c r="A5" s="35"/>
      <c r="B5" s="41" t="s">
        <v>14</v>
      </c>
      <c r="C5" s="42" t="s">
        <v>15</v>
      </c>
      <c r="D5" s="42" t="s">
        <v>16</v>
      </c>
      <c r="E5" s="42" t="s">
        <v>14</v>
      </c>
      <c r="F5" s="42" t="s">
        <v>15</v>
      </c>
      <c r="G5" s="42" t="s">
        <v>16</v>
      </c>
      <c r="H5" s="42" t="s">
        <v>14</v>
      </c>
      <c r="I5" s="42" t="s">
        <v>15</v>
      </c>
      <c r="J5" s="42" t="s">
        <v>16</v>
      </c>
      <c r="K5" s="49"/>
      <c r="L5" s="35"/>
      <c r="O5" s="35"/>
      <c r="P5" s="41" t="s">
        <v>14</v>
      </c>
      <c r="Q5" s="42" t="s">
        <v>15</v>
      </c>
      <c r="R5" s="42" t="s">
        <v>16</v>
      </c>
      <c r="S5" s="42" t="s">
        <v>14</v>
      </c>
      <c r="T5" s="42" t="s">
        <v>15</v>
      </c>
      <c r="U5" s="42" t="s">
        <v>16</v>
      </c>
      <c r="V5" s="42" t="s">
        <v>14</v>
      </c>
      <c r="W5" s="42" t="s">
        <v>15</v>
      </c>
      <c r="X5" s="42" t="s">
        <v>16</v>
      </c>
      <c r="Y5" s="49"/>
      <c r="Z5" s="35"/>
      <c r="AC5" s="35"/>
      <c r="AD5" s="41" t="s">
        <v>14</v>
      </c>
      <c r="AE5" s="42" t="s">
        <v>15</v>
      </c>
      <c r="AF5" s="42" t="s">
        <v>16</v>
      </c>
      <c r="AG5" s="42" t="s">
        <v>14</v>
      </c>
      <c r="AH5" s="42" t="s">
        <v>15</v>
      </c>
      <c r="AI5" s="42" t="s">
        <v>16</v>
      </c>
      <c r="AJ5" s="42" t="s">
        <v>14</v>
      </c>
      <c r="AK5" s="42" t="s">
        <v>15</v>
      </c>
      <c r="AL5" s="42" t="s">
        <v>16</v>
      </c>
      <c r="AM5" s="49"/>
      <c r="AN5" s="35"/>
    </row>
    <row r="6" ht="14.25" spans="1:40">
      <c r="A6" s="35" t="s">
        <v>17</v>
      </c>
      <c r="B6" s="40">
        <v>70</v>
      </c>
      <c r="C6" s="37">
        <v>70</v>
      </c>
      <c r="D6" s="37">
        <f t="shared" ref="D6:D24" si="0">164*B6</f>
        <v>11480</v>
      </c>
      <c r="E6" s="37">
        <v>9</v>
      </c>
      <c r="F6" s="37">
        <v>9</v>
      </c>
      <c r="G6" s="40">
        <f t="shared" ref="G6:G24" si="1">E6*328</f>
        <v>2952</v>
      </c>
      <c r="H6" s="40">
        <v>8</v>
      </c>
      <c r="I6" s="40">
        <v>8</v>
      </c>
      <c r="J6" s="40">
        <f t="shared" ref="J6:J24" si="2">H6*656</f>
        <v>5248</v>
      </c>
      <c r="K6" s="40">
        <f t="shared" ref="K6:K24" si="3">C6+F6+I6</f>
        <v>87</v>
      </c>
      <c r="L6" s="40">
        <f t="shared" ref="L6:L24" si="4">SUM(D6+G6+J6)</f>
        <v>19680</v>
      </c>
      <c r="O6" s="35" t="s">
        <v>17</v>
      </c>
      <c r="P6" s="40">
        <v>73</v>
      </c>
      <c r="Q6" s="37">
        <v>73</v>
      </c>
      <c r="R6" s="37">
        <f t="shared" ref="R6:R24" si="5">164*P6</f>
        <v>11972</v>
      </c>
      <c r="S6" s="37">
        <v>9</v>
      </c>
      <c r="T6" s="37">
        <v>9</v>
      </c>
      <c r="U6" s="40">
        <f t="shared" ref="U6:U24" si="6">S6*328</f>
        <v>2952</v>
      </c>
      <c r="V6" s="40">
        <v>6</v>
      </c>
      <c r="W6" s="40">
        <v>6</v>
      </c>
      <c r="X6" s="40">
        <f t="shared" ref="X6:X24" si="7">V6*656</f>
        <v>3936</v>
      </c>
      <c r="Y6" s="40">
        <f t="shared" ref="Y6:Y24" si="8">Q6+T6+W6</f>
        <v>88</v>
      </c>
      <c r="Z6" s="40">
        <f t="shared" ref="Z6:Z24" si="9">SUM(R6+U6+X6)</f>
        <v>18860</v>
      </c>
      <c r="AC6" s="35" t="s">
        <v>17</v>
      </c>
      <c r="AD6" s="40">
        <v>74</v>
      </c>
      <c r="AE6" s="37">
        <v>74</v>
      </c>
      <c r="AF6" s="37">
        <f t="shared" ref="AF6:AF24" si="10">164*AD6</f>
        <v>12136</v>
      </c>
      <c r="AG6" s="37">
        <v>9</v>
      </c>
      <c r="AH6" s="37">
        <v>9</v>
      </c>
      <c r="AI6" s="40">
        <f t="shared" ref="AI6:AI24" si="11">AG6*328</f>
        <v>2952</v>
      </c>
      <c r="AJ6" s="40">
        <v>6</v>
      </c>
      <c r="AK6" s="40">
        <v>6</v>
      </c>
      <c r="AL6" s="40">
        <f t="shared" ref="AL6:AL24" si="12">AJ6*656</f>
        <v>3936</v>
      </c>
      <c r="AM6" s="40">
        <f t="shared" ref="AM6:AM24" si="13">AE6+AH6+AK6</f>
        <v>89</v>
      </c>
      <c r="AN6" s="40">
        <f t="shared" ref="AN6:AN24" si="14">SUM(AF6+AI6+AL6)</f>
        <v>19024</v>
      </c>
    </row>
    <row r="7" ht="14.25" spans="1:40">
      <c r="A7" s="35" t="s">
        <v>18</v>
      </c>
      <c r="B7" s="40">
        <v>63</v>
      </c>
      <c r="C7" s="37">
        <v>61</v>
      </c>
      <c r="D7" s="37">
        <f t="shared" si="0"/>
        <v>10332</v>
      </c>
      <c r="E7" s="37">
        <v>6</v>
      </c>
      <c r="F7" s="37">
        <v>6</v>
      </c>
      <c r="G7" s="40">
        <f t="shared" si="1"/>
        <v>1968</v>
      </c>
      <c r="H7" s="40">
        <v>3</v>
      </c>
      <c r="I7" s="40">
        <v>3</v>
      </c>
      <c r="J7" s="40">
        <f t="shared" si="2"/>
        <v>1968</v>
      </c>
      <c r="K7" s="40">
        <f t="shared" si="3"/>
        <v>70</v>
      </c>
      <c r="L7" s="40">
        <f t="shared" si="4"/>
        <v>14268</v>
      </c>
      <c r="O7" s="35" t="s">
        <v>18</v>
      </c>
      <c r="P7" s="40">
        <v>62</v>
      </c>
      <c r="Q7" s="37">
        <v>60</v>
      </c>
      <c r="R7" s="37">
        <f t="shared" si="5"/>
        <v>10168</v>
      </c>
      <c r="S7" s="37">
        <v>6</v>
      </c>
      <c r="T7" s="37">
        <v>6</v>
      </c>
      <c r="U7" s="40">
        <f t="shared" si="6"/>
        <v>1968</v>
      </c>
      <c r="V7" s="40">
        <v>3</v>
      </c>
      <c r="W7" s="40">
        <v>3</v>
      </c>
      <c r="X7" s="40">
        <f t="shared" si="7"/>
        <v>1968</v>
      </c>
      <c r="Y7" s="40">
        <f t="shared" si="8"/>
        <v>69</v>
      </c>
      <c r="Z7" s="40">
        <f t="shared" si="9"/>
        <v>14104</v>
      </c>
      <c r="AC7" s="35" t="s">
        <v>18</v>
      </c>
      <c r="AD7" s="40">
        <v>60</v>
      </c>
      <c r="AE7" s="37">
        <v>59</v>
      </c>
      <c r="AF7" s="37">
        <f t="shared" si="10"/>
        <v>9840</v>
      </c>
      <c r="AG7" s="37">
        <v>6</v>
      </c>
      <c r="AH7" s="37">
        <v>6</v>
      </c>
      <c r="AI7" s="40">
        <f t="shared" si="11"/>
        <v>1968</v>
      </c>
      <c r="AJ7" s="40">
        <v>3</v>
      </c>
      <c r="AK7" s="40">
        <v>3</v>
      </c>
      <c r="AL7" s="40">
        <f t="shared" si="12"/>
        <v>1968</v>
      </c>
      <c r="AM7" s="40">
        <f t="shared" si="13"/>
        <v>68</v>
      </c>
      <c r="AN7" s="40">
        <f t="shared" si="14"/>
        <v>13776</v>
      </c>
    </row>
    <row r="8" ht="14.25" spans="1:40">
      <c r="A8" s="35" t="s">
        <v>19</v>
      </c>
      <c r="B8" s="40">
        <v>97</v>
      </c>
      <c r="C8" s="37">
        <v>97</v>
      </c>
      <c r="D8" s="37">
        <f t="shared" si="0"/>
        <v>15908</v>
      </c>
      <c r="E8" s="37">
        <v>7</v>
      </c>
      <c r="F8" s="37">
        <v>7</v>
      </c>
      <c r="G8" s="40">
        <f t="shared" si="1"/>
        <v>2296</v>
      </c>
      <c r="H8" s="40">
        <v>5</v>
      </c>
      <c r="I8" s="40">
        <v>5</v>
      </c>
      <c r="J8" s="40">
        <f t="shared" si="2"/>
        <v>3280</v>
      </c>
      <c r="K8" s="40">
        <f t="shared" si="3"/>
        <v>109</v>
      </c>
      <c r="L8" s="40">
        <f t="shared" si="4"/>
        <v>21484</v>
      </c>
      <c r="O8" s="35" t="s">
        <v>19</v>
      </c>
      <c r="P8" s="40">
        <v>97</v>
      </c>
      <c r="Q8" s="37">
        <v>97</v>
      </c>
      <c r="R8" s="37">
        <f t="shared" si="5"/>
        <v>15908</v>
      </c>
      <c r="S8" s="37">
        <v>7</v>
      </c>
      <c r="T8" s="37">
        <v>7</v>
      </c>
      <c r="U8" s="40">
        <f t="shared" si="6"/>
        <v>2296</v>
      </c>
      <c r="V8" s="40">
        <v>5</v>
      </c>
      <c r="W8" s="40">
        <v>5</v>
      </c>
      <c r="X8" s="40">
        <f t="shared" si="7"/>
        <v>3280</v>
      </c>
      <c r="Y8" s="40">
        <f t="shared" si="8"/>
        <v>109</v>
      </c>
      <c r="Z8" s="40">
        <f t="shared" si="9"/>
        <v>21484</v>
      </c>
      <c r="AC8" s="35" t="s">
        <v>19</v>
      </c>
      <c r="AD8" s="40">
        <v>99</v>
      </c>
      <c r="AE8" s="37">
        <v>99</v>
      </c>
      <c r="AF8" s="37">
        <f t="shared" si="10"/>
        <v>16236</v>
      </c>
      <c r="AG8" s="37">
        <v>7</v>
      </c>
      <c r="AH8" s="37">
        <v>7</v>
      </c>
      <c r="AI8" s="40">
        <f t="shared" si="11"/>
        <v>2296</v>
      </c>
      <c r="AJ8" s="40">
        <v>4</v>
      </c>
      <c r="AK8" s="40">
        <v>4</v>
      </c>
      <c r="AL8" s="40">
        <f t="shared" si="12"/>
        <v>2624</v>
      </c>
      <c r="AM8" s="40">
        <f t="shared" si="13"/>
        <v>110</v>
      </c>
      <c r="AN8" s="40">
        <f t="shared" si="14"/>
        <v>21156</v>
      </c>
    </row>
    <row r="9" ht="14.25" spans="1:40">
      <c r="A9" s="35" t="s">
        <v>20</v>
      </c>
      <c r="B9" s="40">
        <v>78</v>
      </c>
      <c r="C9" s="37">
        <v>78</v>
      </c>
      <c r="D9" s="37">
        <f t="shared" si="0"/>
        <v>12792</v>
      </c>
      <c r="E9" s="37">
        <v>8</v>
      </c>
      <c r="F9" s="37">
        <v>8</v>
      </c>
      <c r="G9" s="40">
        <f t="shared" si="1"/>
        <v>2624</v>
      </c>
      <c r="H9" s="40">
        <v>4</v>
      </c>
      <c r="I9" s="40">
        <v>4</v>
      </c>
      <c r="J9" s="40">
        <f t="shared" si="2"/>
        <v>2624</v>
      </c>
      <c r="K9" s="40">
        <f t="shared" si="3"/>
        <v>90</v>
      </c>
      <c r="L9" s="40">
        <f t="shared" si="4"/>
        <v>18040</v>
      </c>
      <c r="O9" s="35" t="s">
        <v>20</v>
      </c>
      <c r="P9" s="40">
        <v>78</v>
      </c>
      <c r="Q9" s="37">
        <v>78</v>
      </c>
      <c r="R9" s="37">
        <f t="shared" si="5"/>
        <v>12792</v>
      </c>
      <c r="S9" s="37">
        <v>8</v>
      </c>
      <c r="T9" s="37">
        <v>8</v>
      </c>
      <c r="U9" s="40">
        <f t="shared" si="6"/>
        <v>2624</v>
      </c>
      <c r="V9" s="40">
        <v>4</v>
      </c>
      <c r="W9" s="40">
        <v>4</v>
      </c>
      <c r="X9" s="40">
        <f t="shared" si="7"/>
        <v>2624</v>
      </c>
      <c r="Y9" s="40">
        <f t="shared" si="8"/>
        <v>90</v>
      </c>
      <c r="Z9" s="40">
        <f t="shared" si="9"/>
        <v>18040</v>
      </c>
      <c r="AC9" s="35" t="s">
        <v>20</v>
      </c>
      <c r="AD9" s="40">
        <v>80</v>
      </c>
      <c r="AE9" s="37">
        <v>80</v>
      </c>
      <c r="AF9" s="37">
        <f t="shared" si="10"/>
        <v>13120</v>
      </c>
      <c r="AG9" s="37">
        <v>9</v>
      </c>
      <c r="AH9" s="37">
        <v>9</v>
      </c>
      <c r="AI9" s="40">
        <f t="shared" si="11"/>
        <v>2952</v>
      </c>
      <c r="AJ9" s="40">
        <v>4</v>
      </c>
      <c r="AK9" s="40">
        <v>4</v>
      </c>
      <c r="AL9" s="40">
        <f t="shared" si="12"/>
        <v>2624</v>
      </c>
      <c r="AM9" s="40">
        <f t="shared" si="13"/>
        <v>93</v>
      </c>
      <c r="AN9" s="40">
        <f t="shared" si="14"/>
        <v>18696</v>
      </c>
    </row>
    <row r="10" ht="14.25" spans="1:40">
      <c r="A10" s="35" t="s">
        <v>21</v>
      </c>
      <c r="B10" s="40">
        <v>112</v>
      </c>
      <c r="C10" s="37">
        <v>112</v>
      </c>
      <c r="D10" s="37">
        <f t="shared" si="0"/>
        <v>18368</v>
      </c>
      <c r="E10" s="37">
        <v>7</v>
      </c>
      <c r="F10" s="37">
        <v>7</v>
      </c>
      <c r="G10" s="40">
        <f t="shared" si="1"/>
        <v>2296</v>
      </c>
      <c r="H10" s="40">
        <v>4</v>
      </c>
      <c r="I10" s="40">
        <v>4</v>
      </c>
      <c r="J10" s="40">
        <f t="shared" si="2"/>
        <v>2624</v>
      </c>
      <c r="K10" s="40">
        <f t="shared" si="3"/>
        <v>123</v>
      </c>
      <c r="L10" s="40">
        <f t="shared" si="4"/>
        <v>23288</v>
      </c>
      <c r="O10" s="35" t="s">
        <v>21</v>
      </c>
      <c r="P10" s="40">
        <v>112</v>
      </c>
      <c r="Q10" s="37">
        <v>112</v>
      </c>
      <c r="R10" s="37">
        <f t="shared" si="5"/>
        <v>18368</v>
      </c>
      <c r="S10" s="37">
        <v>7</v>
      </c>
      <c r="T10" s="37">
        <v>7</v>
      </c>
      <c r="U10" s="40">
        <f t="shared" si="6"/>
        <v>2296</v>
      </c>
      <c r="V10" s="40">
        <v>4</v>
      </c>
      <c r="W10" s="40">
        <v>4</v>
      </c>
      <c r="X10" s="40">
        <f t="shared" si="7"/>
        <v>2624</v>
      </c>
      <c r="Y10" s="40">
        <f t="shared" si="8"/>
        <v>123</v>
      </c>
      <c r="Z10" s="40">
        <f t="shared" si="9"/>
        <v>23288</v>
      </c>
      <c r="AC10" s="35" t="s">
        <v>21</v>
      </c>
      <c r="AD10" s="40">
        <v>114</v>
      </c>
      <c r="AE10" s="37">
        <v>114</v>
      </c>
      <c r="AF10" s="37">
        <f t="shared" si="10"/>
        <v>18696</v>
      </c>
      <c r="AG10" s="37">
        <v>7</v>
      </c>
      <c r="AH10" s="37">
        <v>7</v>
      </c>
      <c r="AI10" s="40">
        <f t="shared" si="11"/>
        <v>2296</v>
      </c>
      <c r="AJ10" s="40">
        <v>4</v>
      </c>
      <c r="AK10" s="40">
        <v>4</v>
      </c>
      <c r="AL10" s="40">
        <f t="shared" si="12"/>
        <v>2624</v>
      </c>
      <c r="AM10" s="40">
        <f t="shared" si="13"/>
        <v>125</v>
      </c>
      <c r="AN10" s="40">
        <f t="shared" si="14"/>
        <v>23616</v>
      </c>
    </row>
    <row r="11" ht="14.25" spans="1:40">
      <c r="A11" s="35" t="s">
        <v>22</v>
      </c>
      <c r="B11" s="40">
        <v>88</v>
      </c>
      <c r="C11" s="37">
        <v>88</v>
      </c>
      <c r="D11" s="37">
        <f t="shared" si="0"/>
        <v>14432</v>
      </c>
      <c r="E11" s="37">
        <v>3</v>
      </c>
      <c r="F11" s="37">
        <v>3</v>
      </c>
      <c r="G11" s="40">
        <f t="shared" si="1"/>
        <v>984</v>
      </c>
      <c r="H11" s="40">
        <v>9</v>
      </c>
      <c r="I11" s="40">
        <v>9</v>
      </c>
      <c r="J11" s="40">
        <f t="shared" si="2"/>
        <v>5904</v>
      </c>
      <c r="K11" s="40">
        <f t="shared" si="3"/>
        <v>100</v>
      </c>
      <c r="L11" s="40">
        <f t="shared" si="4"/>
        <v>21320</v>
      </c>
      <c r="O11" s="35" t="s">
        <v>22</v>
      </c>
      <c r="P11" s="40">
        <v>89</v>
      </c>
      <c r="Q11" s="37">
        <v>89</v>
      </c>
      <c r="R11" s="37">
        <f t="shared" si="5"/>
        <v>14596</v>
      </c>
      <c r="S11" s="37">
        <v>3</v>
      </c>
      <c r="T11" s="37">
        <v>3</v>
      </c>
      <c r="U11" s="40">
        <f t="shared" si="6"/>
        <v>984</v>
      </c>
      <c r="V11" s="40">
        <v>7</v>
      </c>
      <c r="W11" s="40">
        <v>7</v>
      </c>
      <c r="X11" s="40">
        <f t="shared" si="7"/>
        <v>4592</v>
      </c>
      <c r="Y11" s="40">
        <f t="shared" si="8"/>
        <v>99</v>
      </c>
      <c r="Z11" s="40">
        <f t="shared" si="9"/>
        <v>20172</v>
      </c>
      <c r="AC11" s="35" t="s">
        <v>22</v>
      </c>
      <c r="AD11" s="40">
        <v>89</v>
      </c>
      <c r="AE11" s="37">
        <v>89</v>
      </c>
      <c r="AF11" s="37">
        <f t="shared" si="10"/>
        <v>14596</v>
      </c>
      <c r="AG11" s="37">
        <v>3</v>
      </c>
      <c r="AH11" s="37">
        <v>3</v>
      </c>
      <c r="AI11" s="40">
        <f t="shared" si="11"/>
        <v>984</v>
      </c>
      <c r="AJ11" s="40">
        <v>7</v>
      </c>
      <c r="AK11" s="40">
        <v>7</v>
      </c>
      <c r="AL11" s="40">
        <f t="shared" si="12"/>
        <v>4592</v>
      </c>
      <c r="AM11" s="40">
        <f t="shared" si="13"/>
        <v>99</v>
      </c>
      <c r="AN11" s="40">
        <f t="shared" si="14"/>
        <v>20172</v>
      </c>
    </row>
    <row r="12" ht="14.25" spans="1:40">
      <c r="A12" s="35" t="s">
        <v>23</v>
      </c>
      <c r="B12" s="40">
        <v>77</v>
      </c>
      <c r="C12" s="37">
        <v>77</v>
      </c>
      <c r="D12" s="37">
        <f t="shared" si="0"/>
        <v>12628</v>
      </c>
      <c r="E12" s="37">
        <v>13</v>
      </c>
      <c r="F12" s="37">
        <v>13</v>
      </c>
      <c r="G12" s="40">
        <f t="shared" si="1"/>
        <v>4264</v>
      </c>
      <c r="H12" s="40">
        <v>6</v>
      </c>
      <c r="I12" s="40">
        <v>6</v>
      </c>
      <c r="J12" s="40">
        <f t="shared" si="2"/>
        <v>3936</v>
      </c>
      <c r="K12" s="40">
        <f t="shared" si="3"/>
        <v>96</v>
      </c>
      <c r="L12" s="40">
        <f t="shared" si="4"/>
        <v>20828</v>
      </c>
      <c r="O12" s="35" t="s">
        <v>23</v>
      </c>
      <c r="P12" s="40">
        <v>78</v>
      </c>
      <c r="Q12" s="37">
        <v>78</v>
      </c>
      <c r="R12" s="37">
        <f t="shared" si="5"/>
        <v>12792</v>
      </c>
      <c r="S12" s="37">
        <v>14</v>
      </c>
      <c r="T12" s="37">
        <v>14</v>
      </c>
      <c r="U12" s="40">
        <f t="shared" si="6"/>
        <v>4592</v>
      </c>
      <c r="V12" s="40">
        <v>5</v>
      </c>
      <c r="W12" s="40">
        <v>5</v>
      </c>
      <c r="X12" s="40">
        <f t="shared" si="7"/>
        <v>3280</v>
      </c>
      <c r="Y12" s="40">
        <f t="shared" si="8"/>
        <v>97</v>
      </c>
      <c r="Z12" s="40">
        <f t="shared" si="9"/>
        <v>20664</v>
      </c>
      <c r="AC12" s="35" t="s">
        <v>23</v>
      </c>
      <c r="AD12" s="40">
        <v>79</v>
      </c>
      <c r="AE12" s="37">
        <v>79</v>
      </c>
      <c r="AF12" s="37">
        <f t="shared" si="10"/>
        <v>12956</v>
      </c>
      <c r="AG12" s="37">
        <v>14</v>
      </c>
      <c r="AH12" s="37">
        <v>14</v>
      </c>
      <c r="AI12" s="40">
        <f t="shared" si="11"/>
        <v>4592</v>
      </c>
      <c r="AJ12" s="40">
        <v>5</v>
      </c>
      <c r="AK12" s="40">
        <v>5</v>
      </c>
      <c r="AL12" s="40">
        <f t="shared" si="12"/>
        <v>3280</v>
      </c>
      <c r="AM12" s="40">
        <f t="shared" si="13"/>
        <v>98</v>
      </c>
      <c r="AN12" s="40">
        <f t="shared" si="14"/>
        <v>20828</v>
      </c>
    </row>
    <row r="13" ht="14.25" spans="1:40">
      <c r="A13" s="35" t="s">
        <v>24</v>
      </c>
      <c r="B13" s="40">
        <v>84</v>
      </c>
      <c r="C13" s="37">
        <v>84</v>
      </c>
      <c r="D13" s="37">
        <f t="shared" si="0"/>
        <v>13776</v>
      </c>
      <c r="E13" s="37">
        <v>3</v>
      </c>
      <c r="F13" s="37">
        <v>3</v>
      </c>
      <c r="G13" s="40">
        <f t="shared" si="1"/>
        <v>984</v>
      </c>
      <c r="H13" s="40">
        <v>2</v>
      </c>
      <c r="I13" s="40">
        <v>2</v>
      </c>
      <c r="J13" s="40">
        <f t="shared" si="2"/>
        <v>1312</v>
      </c>
      <c r="K13" s="40">
        <f t="shared" si="3"/>
        <v>89</v>
      </c>
      <c r="L13" s="40">
        <f t="shared" si="4"/>
        <v>16072</v>
      </c>
      <c r="O13" s="35" t="s">
        <v>24</v>
      </c>
      <c r="P13" s="40">
        <v>87</v>
      </c>
      <c r="Q13" s="37">
        <v>87</v>
      </c>
      <c r="R13" s="37">
        <f t="shared" si="5"/>
        <v>14268</v>
      </c>
      <c r="S13" s="37">
        <v>3</v>
      </c>
      <c r="T13" s="37">
        <v>3</v>
      </c>
      <c r="U13" s="40">
        <f t="shared" si="6"/>
        <v>984</v>
      </c>
      <c r="V13" s="40">
        <v>3</v>
      </c>
      <c r="W13" s="40">
        <v>3</v>
      </c>
      <c r="X13" s="40">
        <f t="shared" si="7"/>
        <v>1968</v>
      </c>
      <c r="Y13" s="40">
        <f t="shared" si="8"/>
        <v>93</v>
      </c>
      <c r="Z13" s="40">
        <f t="shared" si="9"/>
        <v>17220</v>
      </c>
      <c r="AC13" s="35" t="s">
        <v>24</v>
      </c>
      <c r="AD13" s="40">
        <v>86</v>
      </c>
      <c r="AE13" s="37">
        <v>86</v>
      </c>
      <c r="AF13" s="37">
        <f t="shared" si="10"/>
        <v>14104</v>
      </c>
      <c r="AG13" s="37">
        <v>2</v>
      </c>
      <c r="AH13" s="37">
        <v>2</v>
      </c>
      <c r="AI13" s="40">
        <f t="shared" si="11"/>
        <v>656</v>
      </c>
      <c r="AJ13" s="40">
        <v>4</v>
      </c>
      <c r="AK13" s="40">
        <v>4</v>
      </c>
      <c r="AL13" s="40">
        <f t="shared" si="12"/>
        <v>2624</v>
      </c>
      <c r="AM13" s="40">
        <f t="shared" si="13"/>
        <v>92</v>
      </c>
      <c r="AN13" s="40">
        <f t="shared" si="14"/>
        <v>17384</v>
      </c>
    </row>
    <row r="14" ht="14.25" spans="1:40">
      <c r="A14" s="35" t="s">
        <v>25</v>
      </c>
      <c r="B14" s="40">
        <v>98</v>
      </c>
      <c r="C14" s="37">
        <v>98</v>
      </c>
      <c r="D14" s="37">
        <f t="shared" si="0"/>
        <v>16072</v>
      </c>
      <c r="E14" s="37">
        <v>4</v>
      </c>
      <c r="F14" s="37">
        <v>4</v>
      </c>
      <c r="G14" s="40">
        <f t="shared" si="1"/>
        <v>1312</v>
      </c>
      <c r="H14" s="40">
        <v>6</v>
      </c>
      <c r="I14" s="40">
        <v>6</v>
      </c>
      <c r="J14" s="40">
        <f t="shared" si="2"/>
        <v>3936</v>
      </c>
      <c r="K14" s="40">
        <f t="shared" si="3"/>
        <v>108</v>
      </c>
      <c r="L14" s="40">
        <f t="shared" si="4"/>
        <v>21320</v>
      </c>
      <c r="O14" s="35" t="s">
        <v>25</v>
      </c>
      <c r="P14" s="40">
        <v>102</v>
      </c>
      <c r="Q14" s="37">
        <v>102</v>
      </c>
      <c r="R14" s="37">
        <f t="shared" si="5"/>
        <v>16728</v>
      </c>
      <c r="S14" s="37">
        <v>4</v>
      </c>
      <c r="T14" s="37">
        <v>4</v>
      </c>
      <c r="U14" s="40">
        <f t="shared" si="6"/>
        <v>1312</v>
      </c>
      <c r="V14" s="40">
        <v>5</v>
      </c>
      <c r="W14" s="40">
        <v>5</v>
      </c>
      <c r="X14" s="40">
        <f t="shared" si="7"/>
        <v>3280</v>
      </c>
      <c r="Y14" s="40">
        <f t="shared" si="8"/>
        <v>111</v>
      </c>
      <c r="Z14" s="40">
        <f t="shared" si="9"/>
        <v>21320</v>
      </c>
      <c r="AC14" s="35" t="s">
        <v>25</v>
      </c>
      <c r="AD14" s="40">
        <v>104</v>
      </c>
      <c r="AE14" s="37">
        <v>104</v>
      </c>
      <c r="AF14" s="37">
        <f t="shared" si="10"/>
        <v>17056</v>
      </c>
      <c r="AG14" s="37">
        <v>4</v>
      </c>
      <c r="AH14" s="37">
        <v>4</v>
      </c>
      <c r="AI14" s="40">
        <f t="shared" si="11"/>
        <v>1312</v>
      </c>
      <c r="AJ14" s="40">
        <v>5</v>
      </c>
      <c r="AK14" s="40">
        <v>5</v>
      </c>
      <c r="AL14" s="40">
        <f t="shared" si="12"/>
        <v>3280</v>
      </c>
      <c r="AM14" s="40">
        <f t="shared" si="13"/>
        <v>113</v>
      </c>
      <c r="AN14" s="40">
        <f t="shared" si="14"/>
        <v>21648</v>
      </c>
    </row>
    <row r="15" ht="14.25" spans="1:40">
      <c r="A15" s="35" t="s">
        <v>26</v>
      </c>
      <c r="B15" s="40">
        <v>52</v>
      </c>
      <c r="C15" s="37">
        <v>52</v>
      </c>
      <c r="D15" s="37">
        <f t="shared" si="0"/>
        <v>8528</v>
      </c>
      <c r="E15" s="37"/>
      <c r="F15" s="37"/>
      <c r="G15" s="40">
        <f t="shared" si="1"/>
        <v>0</v>
      </c>
      <c r="H15" s="40">
        <v>2</v>
      </c>
      <c r="I15" s="40">
        <v>2</v>
      </c>
      <c r="J15" s="40">
        <f t="shared" si="2"/>
        <v>1312</v>
      </c>
      <c r="K15" s="40">
        <f t="shared" si="3"/>
        <v>54</v>
      </c>
      <c r="L15" s="40">
        <f t="shared" si="4"/>
        <v>9840</v>
      </c>
      <c r="O15" s="35" t="s">
        <v>26</v>
      </c>
      <c r="P15" s="40">
        <v>51</v>
      </c>
      <c r="Q15" s="37">
        <v>51</v>
      </c>
      <c r="R15" s="37">
        <f t="shared" si="5"/>
        <v>8364</v>
      </c>
      <c r="S15" s="37">
        <v>0</v>
      </c>
      <c r="T15" s="37">
        <v>0</v>
      </c>
      <c r="U15" s="40">
        <f t="shared" si="6"/>
        <v>0</v>
      </c>
      <c r="V15" s="40">
        <v>2</v>
      </c>
      <c r="W15" s="40">
        <v>2</v>
      </c>
      <c r="X15" s="40">
        <f t="shared" si="7"/>
        <v>1312</v>
      </c>
      <c r="Y15" s="40">
        <f t="shared" si="8"/>
        <v>53</v>
      </c>
      <c r="Z15" s="40">
        <f t="shared" si="9"/>
        <v>9676</v>
      </c>
      <c r="AC15" s="35" t="s">
        <v>26</v>
      </c>
      <c r="AD15" s="40">
        <v>51</v>
      </c>
      <c r="AE15" s="37">
        <v>51</v>
      </c>
      <c r="AF15" s="37">
        <f t="shared" si="10"/>
        <v>8364</v>
      </c>
      <c r="AG15" s="37">
        <v>0</v>
      </c>
      <c r="AH15" s="37">
        <v>0</v>
      </c>
      <c r="AI15" s="40">
        <f t="shared" si="11"/>
        <v>0</v>
      </c>
      <c r="AJ15" s="40">
        <v>2</v>
      </c>
      <c r="AK15" s="40">
        <v>2</v>
      </c>
      <c r="AL15" s="40">
        <f t="shared" si="12"/>
        <v>1312</v>
      </c>
      <c r="AM15" s="40">
        <f t="shared" si="13"/>
        <v>53</v>
      </c>
      <c r="AN15" s="40">
        <f t="shared" si="14"/>
        <v>9676</v>
      </c>
    </row>
    <row r="16" ht="14.25" spans="1:40">
      <c r="A16" s="35" t="s">
        <v>27</v>
      </c>
      <c r="B16" s="40">
        <v>99</v>
      </c>
      <c r="C16" s="37">
        <v>99</v>
      </c>
      <c r="D16" s="37">
        <f t="shared" si="0"/>
        <v>16236</v>
      </c>
      <c r="E16" s="37">
        <v>1</v>
      </c>
      <c r="F16" s="37">
        <v>1</v>
      </c>
      <c r="G16" s="40">
        <f t="shared" si="1"/>
        <v>328</v>
      </c>
      <c r="H16" s="40">
        <v>3</v>
      </c>
      <c r="I16" s="40">
        <v>3</v>
      </c>
      <c r="J16" s="40">
        <f t="shared" si="2"/>
        <v>1968</v>
      </c>
      <c r="K16" s="40">
        <f t="shared" si="3"/>
        <v>103</v>
      </c>
      <c r="L16" s="40">
        <f t="shared" si="4"/>
        <v>18532</v>
      </c>
      <c r="O16" s="35" t="s">
        <v>27</v>
      </c>
      <c r="P16" s="40">
        <v>98</v>
      </c>
      <c r="Q16" s="37">
        <v>98</v>
      </c>
      <c r="R16" s="37">
        <f t="shared" si="5"/>
        <v>16072</v>
      </c>
      <c r="S16" s="37">
        <v>1</v>
      </c>
      <c r="T16" s="37">
        <v>1</v>
      </c>
      <c r="U16" s="40">
        <f t="shared" si="6"/>
        <v>328</v>
      </c>
      <c r="V16" s="40">
        <v>3</v>
      </c>
      <c r="W16" s="40">
        <v>3</v>
      </c>
      <c r="X16" s="40">
        <f t="shared" si="7"/>
        <v>1968</v>
      </c>
      <c r="Y16" s="40">
        <f t="shared" si="8"/>
        <v>102</v>
      </c>
      <c r="Z16" s="40">
        <f t="shared" si="9"/>
        <v>18368</v>
      </c>
      <c r="AC16" s="35" t="s">
        <v>27</v>
      </c>
      <c r="AD16" s="40">
        <v>98</v>
      </c>
      <c r="AE16" s="37">
        <v>98</v>
      </c>
      <c r="AF16" s="37">
        <f t="shared" si="10"/>
        <v>16072</v>
      </c>
      <c r="AG16" s="37">
        <v>1</v>
      </c>
      <c r="AH16" s="37">
        <v>1</v>
      </c>
      <c r="AI16" s="40">
        <f t="shared" si="11"/>
        <v>328</v>
      </c>
      <c r="AJ16" s="40">
        <v>3</v>
      </c>
      <c r="AK16" s="40">
        <v>3</v>
      </c>
      <c r="AL16" s="40">
        <f t="shared" si="12"/>
        <v>1968</v>
      </c>
      <c r="AM16" s="40">
        <f t="shared" si="13"/>
        <v>102</v>
      </c>
      <c r="AN16" s="40">
        <f t="shared" si="14"/>
        <v>18368</v>
      </c>
    </row>
    <row r="17" ht="14.25" spans="1:40">
      <c r="A17" s="35" t="s">
        <v>28</v>
      </c>
      <c r="B17" s="40">
        <v>92</v>
      </c>
      <c r="C17" s="37">
        <v>92</v>
      </c>
      <c r="D17" s="37">
        <f t="shared" si="0"/>
        <v>15088</v>
      </c>
      <c r="E17" s="37">
        <v>3</v>
      </c>
      <c r="F17" s="37">
        <v>3</v>
      </c>
      <c r="G17" s="40">
        <f t="shared" si="1"/>
        <v>984</v>
      </c>
      <c r="H17" s="40">
        <v>4</v>
      </c>
      <c r="I17" s="40">
        <v>4</v>
      </c>
      <c r="J17" s="40">
        <f t="shared" si="2"/>
        <v>2624</v>
      </c>
      <c r="K17" s="40">
        <f t="shared" si="3"/>
        <v>99</v>
      </c>
      <c r="L17" s="40">
        <f t="shared" si="4"/>
        <v>18696</v>
      </c>
      <c r="O17" s="35" t="s">
        <v>28</v>
      </c>
      <c r="P17" s="40">
        <v>91</v>
      </c>
      <c r="Q17" s="37">
        <v>91</v>
      </c>
      <c r="R17" s="37">
        <f t="shared" si="5"/>
        <v>14924</v>
      </c>
      <c r="S17" s="37">
        <v>3</v>
      </c>
      <c r="T17" s="37">
        <v>3</v>
      </c>
      <c r="U17" s="40">
        <f t="shared" si="6"/>
        <v>984</v>
      </c>
      <c r="V17" s="40">
        <v>4</v>
      </c>
      <c r="W17" s="40">
        <v>4</v>
      </c>
      <c r="X17" s="40">
        <f t="shared" si="7"/>
        <v>2624</v>
      </c>
      <c r="Y17" s="40">
        <f t="shared" si="8"/>
        <v>98</v>
      </c>
      <c r="Z17" s="40">
        <f t="shared" si="9"/>
        <v>18532</v>
      </c>
      <c r="AC17" s="35" t="s">
        <v>28</v>
      </c>
      <c r="AD17" s="40">
        <v>91</v>
      </c>
      <c r="AE17" s="37">
        <v>91</v>
      </c>
      <c r="AF17" s="37">
        <f t="shared" si="10"/>
        <v>14924</v>
      </c>
      <c r="AG17" s="37">
        <v>3</v>
      </c>
      <c r="AH17" s="37">
        <v>3</v>
      </c>
      <c r="AI17" s="40">
        <f t="shared" si="11"/>
        <v>984</v>
      </c>
      <c r="AJ17" s="40">
        <v>4</v>
      </c>
      <c r="AK17" s="40">
        <v>4</v>
      </c>
      <c r="AL17" s="40">
        <f t="shared" si="12"/>
        <v>2624</v>
      </c>
      <c r="AM17" s="40">
        <f t="shared" si="13"/>
        <v>98</v>
      </c>
      <c r="AN17" s="40">
        <f t="shared" si="14"/>
        <v>18532</v>
      </c>
    </row>
    <row r="18" ht="14.25" spans="1:40">
      <c r="A18" s="35" t="s">
        <v>29</v>
      </c>
      <c r="B18" s="40">
        <v>75</v>
      </c>
      <c r="C18" s="37">
        <v>75</v>
      </c>
      <c r="D18" s="37">
        <f t="shared" si="0"/>
        <v>12300</v>
      </c>
      <c r="E18" s="37">
        <v>1</v>
      </c>
      <c r="F18" s="37">
        <v>1</v>
      </c>
      <c r="G18" s="40">
        <f t="shared" si="1"/>
        <v>328</v>
      </c>
      <c r="H18" s="40">
        <v>3</v>
      </c>
      <c r="I18" s="40">
        <v>3</v>
      </c>
      <c r="J18" s="40">
        <f t="shared" si="2"/>
        <v>1968</v>
      </c>
      <c r="K18" s="40">
        <f t="shared" si="3"/>
        <v>79</v>
      </c>
      <c r="L18" s="40">
        <f t="shared" si="4"/>
        <v>14596</v>
      </c>
      <c r="O18" s="35" t="s">
        <v>29</v>
      </c>
      <c r="P18" s="40">
        <v>75</v>
      </c>
      <c r="Q18" s="37">
        <v>75</v>
      </c>
      <c r="R18" s="37">
        <f t="shared" si="5"/>
        <v>12300</v>
      </c>
      <c r="S18" s="37">
        <v>1</v>
      </c>
      <c r="T18" s="37">
        <v>1</v>
      </c>
      <c r="U18" s="40">
        <f t="shared" si="6"/>
        <v>328</v>
      </c>
      <c r="V18" s="40">
        <v>3</v>
      </c>
      <c r="W18" s="40">
        <v>3</v>
      </c>
      <c r="X18" s="40">
        <f t="shared" si="7"/>
        <v>1968</v>
      </c>
      <c r="Y18" s="40">
        <f t="shared" si="8"/>
        <v>79</v>
      </c>
      <c r="Z18" s="40">
        <f t="shared" si="9"/>
        <v>14596</v>
      </c>
      <c r="AC18" s="35" t="s">
        <v>29</v>
      </c>
      <c r="AD18" s="40">
        <v>76</v>
      </c>
      <c r="AE18" s="37">
        <v>76</v>
      </c>
      <c r="AF18" s="37">
        <f t="shared" si="10"/>
        <v>12464</v>
      </c>
      <c r="AG18" s="37">
        <v>1</v>
      </c>
      <c r="AH18" s="37">
        <v>1</v>
      </c>
      <c r="AI18" s="40">
        <f t="shared" si="11"/>
        <v>328</v>
      </c>
      <c r="AJ18" s="40">
        <v>3</v>
      </c>
      <c r="AK18" s="40">
        <v>3</v>
      </c>
      <c r="AL18" s="40">
        <f t="shared" si="12"/>
        <v>1968</v>
      </c>
      <c r="AM18" s="40">
        <f t="shared" si="13"/>
        <v>80</v>
      </c>
      <c r="AN18" s="40">
        <f t="shared" si="14"/>
        <v>14760</v>
      </c>
    </row>
    <row r="19" ht="14.25" spans="1:40">
      <c r="A19" s="43" t="s">
        <v>30</v>
      </c>
      <c r="B19" s="40">
        <v>96</v>
      </c>
      <c r="C19" s="37">
        <v>96</v>
      </c>
      <c r="D19" s="37">
        <f t="shared" si="0"/>
        <v>15744</v>
      </c>
      <c r="E19" s="37">
        <v>2</v>
      </c>
      <c r="F19" s="37">
        <v>2</v>
      </c>
      <c r="G19" s="40">
        <f t="shared" si="1"/>
        <v>656</v>
      </c>
      <c r="H19" s="40">
        <v>25</v>
      </c>
      <c r="I19" s="40">
        <v>25</v>
      </c>
      <c r="J19" s="40">
        <f t="shared" si="2"/>
        <v>16400</v>
      </c>
      <c r="K19" s="40">
        <f t="shared" si="3"/>
        <v>123</v>
      </c>
      <c r="L19" s="40">
        <f t="shared" si="4"/>
        <v>32800</v>
      </c>
      <c r="O19" s="43" t="s">
        <v>30</v>
      </c>
      <c r="P19" s="40">
        <v>96</v>
      </c>
      <c r="Q19" s="37">
        <v>96</v>
      </c>
      <c r="R19" s="37">
        <f t="shared" si="5"/>
        <v>15744</v>
      </c>
      <c r="S19" s="37">
        <v>2</v>
      </c>
      <c r="T19" s="37">
        <v>2</v>
      </c>
      <c r="U19" s="40">
        <f t="shared" si="6"/>
        <v>656</v>
      </c>
      <c r="V19" s="40">
        <v>23</v>
      </c>
      <c r="W19" s="40">
        <v>23</v>
      </c>
      <c r="X19" s="40">
        <f t="shared" si="7"/>
        <v>15088</v>
      </c>
      <c r="Y19" s="40">
        <f t="shared" si="8"/>
        <v>121</v>
      </c>
      <c r="Z19" s="40">
        <f t="shared" si="9"/>
        <v>31488</v>
      </c>
      <c r="AC19" s="43" t="s">
        <v>30</v>
      </c>
      <c r="AD19" s="40">
        <v>99</v>
      </c>
      <c r="AE19" s="37">
        <v>99</v>
      </c>
      <c r="AF19" s="37">
        <f t="shared" si="10"/>
        <v>16236</v>
      </c>
      <c r="AG19" s="37">
        <v>2</v>
      </c>
      <c r="AH19" s="37">
        <v>2</v>
      </c>
      <c r="AI19" s="40">
        <f t="shared" si="11"/>
        <v>656</v>
      </c>
      <c r="AJ19" s="40">
        <v>21</v>
      </c>
      <c r="AK19" s="40">
        <v>21</v>
      </c>
      <c r="AL19" s="40">
        <f t="shared" si="12"/>
        <v>13776</v>
      </c>
      <c r="AM19" s="40">
        <f t="shared" si="13"/>
        <v>122</v>
      </c>
      <c r="AN19" s="40">
        <f t="shared" si="14"/>
        <v>30668</v>
      </c>
    </row>
    <row r="20" ht="14.25" spans="1:40">
      <c r="A20" s="35" t="s">
        <v>31</v>
      </c>
      <c r="B20" s="40">
        <v>66</v>
      </c>
      <c r="C20" s="37">
        <v>66</v>
      </c>
      <c r="D20" s="37">
        <f t="shared" si="0"/>
        <v>10824</v>
      </c>
      <c r="E20" s="37">
        <v>5</v>
      </c>
      <c r="F20" s="37">
        <v>5</v>
      </c>
      <c r="G20" s="40">
        <f t="shared" si="1"/>
        <v>1640</v>
      </c>
      <c r="H20" s="40">
        <v>12</v>
      </c>
      <c r="I20" s="40">
        <v>12</v>
      </c>
      <c r="J20" s="40">
        <f t="shared" si="2"/>
        <v>7872</v>
      </c>
      <c r="K20" s="40">
        <f t="shared" si="3"/>
        <v>83</v>
      </c>
      <c r="L20" s="40">
        <f t="shared" si="4"/>
        <v>20336</v>
      </c>
      <c r="O20" s="35" t="s">
        <v>31</v>
      </c>
      <c r="P20" s="40">
        <v>65</v>
      </c>
      <c r="Q20" s="37">
        <v>65</v>
      </c>
      <c r="R20" s="37">
        <f t="shared" si="5"/>
        <v>10660</v>
      </c>
      <c r="S20" s="37">
        <v>4</v>
      </c>
      <c r="T20" s="37">
        <v>4</v>
      </c>
      <c r="U20" s="40">
        <f t="shared" si="6"/>
        <v>1312</v>
      </c>
      <c r="V20" s="40">
        <v>13</v>
      </c>
      <c r="W20" s="40">
        <v>13</v>
      </c>
      <c r="X20" s="40">
        <f t="shared" si="7"/>
        <v>8528</v>
      </c>
      <c r="Y20" s="40">
        <f t="shared" si="8"/>
        <v>82</v>
      </c>
      <c r="Z20" s="40">
        <f t="shared" si="9"/>
        <v>20500</v>
      </c>
      <c r="AC20" s="35" t="s">
        <v>31</v>
      </c>
      <c r="AD20" s="40">
        <v>69</v>
      </c>
      <c r="AE20" s="37">
        <v>69</v>
      </c>
      <c r="AF20" s="37">
        <f t="shared" si="10"/>
        <v>11316</v>
      </c>
      <c r="AG20" s="37">
        <v>4</v>
      </c>
      <c r="AH20" s="37">
        <v>4</v>
      </c>
      <c r="AI20" s="40">
        <f t="shared" si="11"/>
        <v>1312</v>
      </c>
      <c r="AJ20" s="40">
        <v>12</v>
      </c>
      <c r="AK20" s="40">
        <v>12</v>
      </c>
      <c r="AL20" s="40">
        <f t="shared" si="12"/>
        <v>7872</v>
      </c>
      <c r="AM20" s="40">
        <f t="shared" si="13"/>
        <v>85</v>
      </c>
      <c r="AN20" s="40">
        <f t="shared" si="14"/>
        <v>20500</v>
      </c>
    </row>
    <row r="21" ht="14.25" spans="1:40">
      <c r="A21" s="35" t="s">
        <v>32</v>
      </c>
      <c r="B21" s="40">
        <v>113</v>
      </c>
      <c r="C21" s="37">
        <v>113</v>
      </c>
      <c r="D21" s="37">
        <f t="shared" si="0"/>
        <v>18532</v>
      </c>
      <c r="E21" s="37">
        <v>11</v>
      </c>
      <c r="F21" s="37">
        <v>11</v>
      </c>
      <c r="G21" s="40">
        <f t="shared" si="1"/>
        <v>3608</v>
      </c>
      <c r="H21" s="40">
        <v>4</v>
      </c>
      <c r="I21" s="40">
        <v>4</v>
      </c>
      <c r="J21" s="40">
        <f t="shared" si="2"/>
        <v>2624</v>
      </c>
      <c r="K21" s="40">
        <f t="shared" si="3"/>
        <v>128</v>
      </c>
      <c r="L21" s="40">
        <f t="shared" si="4"/>
        <v>24764</v>
      </c>
      <c r="O21" s="35" t="s">
        <v>32</v>
      </c>
      <c r="P21" s="40">
        <v>115</v>
      </c>
      <c r="Q21" s="37">
        <v>115</v>
      </c>
      <c r="R21" s="37">
        <f t="shared" si="5"/>
        <v>18860</v>
      </c>
      <c r="S21" s="37">
        <v>11</v>
      </c>
      <c r="T21" s="37">
        <v>11</v>
      </c>
      <c r="U21" s="40">
        <f t="shared" si="6"/>
        <v>3608</v>
      </c>
      <c r="V21" s="40">
        <v>5</v>
      </c>
      <c r="W21" s="40">
        <v>5</v>
      </c>
      <c r="X21" s="40">
        <f t="shared" si="7"/>
        <v>3280</v>
      </c>
      <c r="Y21" s="40">
        <f t="shared" si="8"/>
        <v>131</v>
      </c>
      <c r="Z21" s="40">
        <f t="shared" si="9"/>
        <v>25748</v>
      </c>
      <c r="AC21" s="35" t="s">
        <v>32</v>
      </c>
      <c r="AD21" s="40">
        <v>118</v>
      </c>
      <c r="AE21" s="37">
        <v>118</v>
      </c>
      <c r="AF21" s="37">
        <f t="shared" si="10"/>
        <v>19352</v>
      </c>
      <c r="AG21" s="37">
        <v>12</v>
      </c>
      <c r="AH21" s="37">
        <v>12</v>
      </c>
      <c r="AI21" s="40">
        <f t="shared" si="11"/>
        <v>3936</v>
      </c>
      <c r="AJ21" s="40">
        <v>5</v>
      </c>
      <c r="AK21" s="40">
        <v>5</v>
      </c>
      <c r="AL21" s="40">
        <f t="shared" si="12"/>
        <v>3280</v>
      </c>
      <c r="AM21" s="40">
        <f t="shared" si="13"/>
        <v>135</v>
      </c>
      <c r="AN21" s="40">
        <f t="shared" si="14"/>
        <v>26568</v>
      </c>
    </row>
    <row r="22" ht="14.25" spans="1:40">
      <c r="A22" s="35" t="s">
        <v>33</v>
      </c>
      <c r="B22" s="40">
        <v>83</v>
      </c>
      <c r="C22" s="37">
        <v>83</v>
      </c>
      <c r="D22" s="37">
        <f t="shared" si="0"/>
        <v>13612</v>
      </c>
      <c r="E22" s="37">
        <v>2</v>
      </c>
      <c r="F22" s="37">
        <v>2</v>
      </c>
      <c r="G22" s="40">
        <f t="shared" si="1"/>
        <v>656</v>
      </c>
      <c r="H22" s="40">
        <v>8</v>
      </c>
      <c r="I22" s="40">
        <v>8</v>
      </c>
      <c r="J22" s="40">
        <f t="shared" si="2"/>
        <v>5248</v>
      </c>
      <c r="K22" s="40">
        <f t="shared" si="3"/>
        <v>93</v>
      </c>
      <c r="L22" s="40">
        <f t="shared" si="4"/>
        <v>19516</v>
      </c>
      <c r="O22" s="35" t="s">
        <v>33</v>
      </c>
      <c r="P22" s="40">
        <v>82</v>
      </c>
      <c r="Q22" s="37">
        <v>82</v>
      </c>
      <c r="R22" s="37">
        <f t="shared" si="5"/>
        <v>13448</v>
      </c>
      <c r="S22" s="37">
        <v>2</v>
      </c>
      <c r="T22" s="37">
        <v>2</v>
      </c>
      <c r="U22" s="40">
        <f t="shared" si="6"/>
        <v>656</v>
      </c>
      <c r="V22" s="40">
        <v>8</v>
      </c>
      <c r="W22" s="40">
        <v>8</v>
      </c>
      <c r="X22" s="40">
        <f t="shared" si="7"/>
        <v>5248</v>
      </c>
      <c r="Y22" s="40">
        <f t="shared" si="8"/>
        <v>92</v>
      </c>
      <c r="Z22" s="40">
        <f t="shared" si="9"/>
        <v>19352</v>
      </c>
      <c r="AC22" s="35" t="s">
        <v>33</v>
      </c>
      <c r="AD22" s="40">
        <v>82</v>
      </c>
      <c r="AE22" s="37">
        <v>82</v>
      </c>
      <c r="AF22" s="37">
        <f t="shared" si="10"/>
        <v>13448</v>
      </c>
      <c r="AG22" s="37">
        <v>2</v>
      </c>
      <c r="AH22" s="37">
        <v>2</v>
      </c>
      <c r="AI22" s="40">
        <f t="shared" si="11"/>
        <v>656</v>
      </c>
      <c r="AJ22" s="40">
        <v>8</v>
      </c>
      <c r="AK22" s="40">
        <v>8</v>
      </c>
      <c r="AL22" s="40">
        <f t="shared" si="12"/>
        <v>5248</v>
      </c>
      <c r="AM22" s="40">
        <f t="shared" si="13"/>
        <v>92</v>
      </c>
      <c r="AN22" s="40">
        <f t="shared" si="14"/>
        <v>19352</v>
      </c>
    </row>
    <row r="23" ht="14.25" spans="1:40">
      <c r="A23" s="35" t="s">
        <v>34</v>
      </c>
      <c r="B23" s="40">
        <v>167</v>
      </c>
      <c r="C23" s="37">
        <v>157</v>
      </c>
      <c r="D23" s="37">
        <f t="shared" si="0"/>
        <v>27388</v>
      </c>
      <c r="E23" s="37">
        <v>7</v>
      </c>
      <c r="F23" s="37">
        <v>7</v>
      </c>
      <c r="G23" s="40">
        <f t="shared" si="1"/>
        <v>2296</v>
      </c>
      <c r="H23" s="40">
        <v>11</v>
      </c>
      <c r="I23" s="40">
        <v>11</v>
      </c>
      <c r="J23" s="40">
        <f t="shared" si="2"/>
        <v>7216</v>
      </c>
      <c r="K23" s="40">
        <f t="shared" si="3"/>
        <v>175</v>
      </c>
      <c r="L23" s="40">
        <f t="shared" si="4"/>
        <v>36900</v>
      </c>
      <c r="O23" s="35" t="s">
        <v>34</v>
      </c>
      <c r="P23" s="40">
        <v>166</v>
      </c>
      <c r="Q23" s="37">
        <v>156</v>
      </c>
      <c r="R23" s="37">
        <f t="shared" si="5"/>
        <v>27224</v>
      </c>
      <c r="S23" s="37">
        <v>7</v>
      </c>
      <c r="T23" s="37">
        <v>7</v>
      </c>
      <c r="U23" s="40">
        <f t="shared" si="6"/>
        <v>2296</v>
      </c>
      <c r="V23" s="40">
        <v>11</v>
      </c>
      <c r="W23" s="40">
        <v>11</v>
      </c>
      <c r="X23" s="40">
        <f t="shared" si="7"/>
        <v>7216</v>
      </c>
      <c r="Y23" s="40">
        <f t="shared" si="8"/>
        <v>174</v>
      </c>
      <c r="Z23" s="40">
        <f t="shared" si="9"/>
        <v>36736</v>
      </c>
      <c r="AC23" s="35" t="s">
        <v>34</v>
      </c>
      <c r="AD23" s="40">
        <v>169</v>
      </c>
      <c r="AE23" s="37">
        <v>160</v>
      </c>
      <c r="AF23" s="37">
        <f t="shared" si="10"/>
        <v>27716</v>
      </c>
      <c r="AG23" s="37">
        <v>7</v>
      </c>
      <c r="AH23" s="37">
        <v>7</v>
      </c>
      <c r="AI23" s="40">
        <f t="shared" si="11"/>
        <v>2296</v>
      </c>
      <c r="AJ23" s="40">
        <v>11</v>
      </c>
      <c r="AK23" s="40">
        <v>11</v>
      </c>
      <c r="AL23" s="40">
        <f t="shared" si="12"/>
        <v>7216</v>
      </c>
      <c r="AM23" s="40">
        <f t="shared" si="13"/>
        <v>178</v>
      </c>
      <c r="AN23" s="40">
        <f t="shared" si="14"/>
        <v>37228</v>
      </c>
    </row>
    <row r="24" ht="14.25" spans="1:40">
      <c r="A24" s="35" t="s">
        <v>35</v>
      </c>
      <c r="B24" s="40">
        <v>91</v>
      </c>
      <c r="C24" s="37">
        <v>91</v>
      </c>
      <c r="D24" s="37">
        <f t="shared" si="0"/>
        <v>14924</v>
      </c>
      <c r="E24" s="37">
        <v>16</v>
      </c>
      <c r="F24" s="37">
        <v>16</v>
      </c>
      <c r="G24" s="40">
        <f t="shared" si="1"/>
        <v>5248</v>
      </c>
      <c r="H24" s="40">
        <v>6</v>
      </c>
      <c r="I24" s="40">
        <v>6</v>
      </c>
      <c r="J24" s="40">
        <f t="shared" si="2"/>
        <v>3936</v>
      </c>
      <c r="K24" s="40">
        <f t="shared" si="3"/>
        <v>113</v>
      </c>
      <c r="L24" s="40">
        <f t="shared" si="4"/>
        <v>24108</v>
      </c>
      <c r="O24" s="35" t="s">
        <v>35</v>
      </c>
      <c r="P24" s="40">
        <v>94</v>
      </c>
      <c r="Q24" s="37">
        <v>94</v>
      </c>
      <c r="R24" s="37">
        <f t="shared" si="5"/>
        <v>15416</v>
      </c>
      <c r="S24" s="37">
        <v>16</v>
      </c>
      <c r="T24" s="37">
        <v>16</v>
      </c>
      <c r="U24" s="40">
        <f t="shared" si="6"/>
        <v>5248</v>
      </c>
      <c r="V24" s="40">
        <v>6</v>
      </c>
      <c r="W24" s="40">
        <v>6</v>
      </c>
      <c r="X24" s="40">
        <f t="shared" si="7"/>
        <v>3936</v>
      </c>
      <c r="Y24" s="40">
        <f t="shared" si="8"/>
        <v>116</v>
      </c>
      <c r="Z24" s="40">
        <f t="shared" si="9"/>
        <v>24600</v>
      </c>
      <c r="AC24" s="35" t="s">
        <v>35</v>
      </c>
      <c r="AD24" s="40">
        <v>96</v>
      </c>
      <c r="AE24" s="37">
        <v>96</v>
      </c>
      <c r="AF24" s="37">
        <f t="shared" si="10"/>
        <v>15744</v>
      </c>
      <c r="AG24" s="37">
        <v>17</v>
      </c>
      <c r="AH24" s="37">
        <v>17</v>
      </c>
      <c r="AI24" s="40">
        <f t="shared" si="11"/>
        <v>5576</v>
      </c>
      <c r="AJ24" s="40">
        <v>6</v>
      </c>
      <c r="AK24" s="40">
        <v>6</v>
      </c>
      <c r="AL24" s="40">
        <f t="shared" si="12"/>
        <v>3936</v>
      </c>
      <c r="AM24" s="40">
        <f t="shared" si="13"/>
        <v>119</v>
      </c>
      <c r="AN24" s="40">
        <f t="shared" si="14"/>
        <v>25256</v>
      </c>
    </row>
    <row r="25" ht="14.25" spans="1:40">
      <c r="A25" s="35" t="s">
        <v>36</v>
      </c>
      <c r="B25" s="40">
        <f t="shared" ref="B25:L25" si="15">SUM(B6:B24)</f>
        <v>1701</v>
      </c>
      <c r="C25" s="40">
        <f t="shared" si="15"/>
        <v>1689</v>
      </c>
      <c r="D25" s="40">
        <f t="shared" si="15"/>
        <v>278964</v>
      </c>
      <c r="E25" s="40">
        <f t="shared" si="15"/>
        <v>108</v>
      </c>
      <c r="F25" s="40">
        <f t="shared" si="15"/>
        <v>108</v>
      </c>
      <c r="G25" s="40">
        <f t="shared" si="15"/>
        <v>35424</v>
      </c>
      <c r="H25" s="40">
        <f t="shared" si="15"/>
        <v>125</v>
      </c>
      <c r="I25" s="40">
        <f t="shared" si="15"/>
        <v>125</v>
      </c>
      <c r="J25" s="40">
        <f t="shared" si="15"/>
        <v>82000</v>
      </c>
      <c r="K25" s="40">
        <f t="shared" si="15"/>
        <v>1922</v>
      </c>
      <c r="L25" s="40">
        <f t="shared" si="15"/>
        <v>396388</v>
      </c>
      <c r="O25" s="35" t="s">
        <v>36</v>
      </c>
      <c r="P25" s="40">
        <f t="shared" ref="P25:Z25" si="16">SUM(P6:P24)</f>
        <v>1711</v>
      </c>
      <c r="Q25" s="40">
        <f t="shared" si="16"/>
        <v>1699</v>
      </c>
      <c r="R25" s="40">
        <f t="shared" si="16"/>
        <v>280604</v>
      </c>
      <c r="S25" s="40">
        <f t="shared" si="16"/>
        <v>108</v>
      </c>
      <c r="T25" s="40">
        <f t="shared" si="16"/>
        <v>108</v>
      </c>
      <c r="U25" s="40">
        <f t="shared" si="16"/>
        <v>35424</v>
      </c>
      <c r="V25" s="40">
        <f t="shared" si="16"/>
        <v>120</v>
      </c>
      <c r="W25" s="40">
        <f t="shared" si="16"/>
        <v>120</v>
      </c>
      <c r="X25" s="40">
        <f t="shared" si="16"/>
        <v>78720</v>
      </c>
      <c r="Y25" s="40">
        <f t="shared" si="16"/>
        <v>1927</v>
      </c>
      <c r="Z25" s="40">
        <f t="shared" si="16"/>
        <v>394748</v>
      </c>
      <c r="AC25" s="35" t="s">
        <v>36</v>
      </c>
      <c r="AD25" s="40">
        <f t="shared" ref="AD25:AN25" si="17">SUM(AD6:AD24)</f>
        <v>1734</v>
      </c>
      <c r="AE25" s="40">
        <f t="shared" si="17"/>
        <v>1724</v>
      </c>
      <c r="AF25" s="40">
        <f t="shared" si="17"/>
        <v>284376</v>
      </c>
      <c r="AG25" s="40">
        <f t="shared" si="17"/>
        <v>110</v>
      </c>
      <c r="AH25" s="40">
        <f t="shared" si="17"/>
        <v>110</v>
      </c>
      <c r="AI25" s="40">
        <f t="shared" si="17"/>
        <v>36080</v>
      </c>
      <c r="AJ25" s="40">
        <f t="shared" si="17"/>
        <v>117</v>
      </c>
      <c r="AK25" s="40">
        <f t="shared" si="17"/>
        <v>117</v>
      </c>
      <c r="AL25" s="40">
        <f t="shared" si="17"/>
        <v>76752</v>
      </c>
      <c r="AM25" s="40">
        <f t="shared" si="17"/>
        <v>1951</v>
      </c>
      <c r="AN25" s="40">
        <f t="shared" si="17"/>
        <v>397208</v>
      </c>
    </row>
    <row r="26" ht="14.25" spans="1:40">
      <c r="A26" s="44" t="s">
        <v>37</v>
      </c>
      <c r="B26" s="45"/>
      <c r="C26" s="46"/>
      <c r="D26" s="37">
        <f>C25+F25+I25</f>
        <v>1922</v>
      </c>
      <c r="E26" s="38"/>
      <c r="F26" s="39"/>
      <c r="G26" s="44" t="s">
        <v>38</v>
      </c>
      <c r="H26" s="46"/>
      <c r="I26" s="37">
        <f>D25+G25+J25</f>
        <v>396388</v>
      </c>
      <c r="J26" s="38"/>
      <c r="K26" s="38"/>
      <c r="L26" s="39"/>
      <c r="O26" s="44" t="s">
        <v>37</v>
      </c>
      <c r="P26" s="45"/>
      <c r="Q26" s="46"/>
      <c r="R26" s="37">
        <f>Q25+T25+W25</f>
        <v>1927</v>
      </c>
      <c r="S26" s="38"/>
      <c r="T26" s="39"/>
      <c r="U26" s="44" t="s">
        <v>38</v>
      </c>
      <c r="V26" s="46"/>
      <c r="W26" s="37">
        <f>R25+U25+X25</f>
        <v>394748</v>
      </c>
      <c r="X26" s="38"/>
      <c r="Y26" s="38"/>
      <c r="Z26" s="39"/>
      <c r="AC26" s="44" t="s">
        <v>37</v>
      </c>
      <c r="AD26" s="45"/>
      <c r="AE26" s="46"/>
      <c r="AF26" s="37">
        <f>AE25+AH25+AK25</f>
        <v>1951</v>
      </c>
      <c r="AG26" s="38"/>
      <c r="AH26" s="39"/>
      <c r="AI26" s="44" t="s">
        <v>38</v>
      </c>
      <c r="AJ26" s="46"/>
      <c r="AK26" s="37">
        <f>AF25+AI25+AL25</f>
        <v>397208</v>
      </c>
      <c r="AL26" s="38"/>
      <c r="AM26" s="38"/>
      <c r="AN26" s="39"/>
    </row>
    <row r="29" ht="20.25" spans="1:40">
      <c r="A29" s="31" t="s">
        <v>39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O29" s="31" t="s">
        <v>40</v>
      </c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C29" s="31" t="s">
        <v>41</v>
      </c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ht="14.25" spans="1:40">
      <c r="A30" s="32" t="s">
        <v>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O30" s="32" t="s">
        <v>3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C30" s="32" t="s">
        <v>3</v>
      </c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</row>
    <row r="31" ht="14.25" spans="1:40">
      <c r="A31" s="33" t="s">
        <v>4</v>
      </c>
      <c r="B31" s="33"/>
      <c r="C31" s="33"/>
      <c r="D31" s="33"/>
      <c r="E31" s="34"/>
      <c r="F31" s="34"/>
      <c r="G31" s="34"/>
      <c r="H31" s="34"/>
      <c r="I31" s="34"/>
      <c r="J31" s="47" t="s">
        <v>42</v>
      </c>
      <c r="K31" s="47"/>
      <c r="L31" s="47"/>
      <c r="O31" s="33" t="s">
        <v>4</v>
      </c>
      <c r="P31" s="33"/>
      <c r="Q31" s="33"/>
      <c r="R31" s="33"/>
      <c r="S31" s="34"/>
      <c r="T31" s="34"/>
      <c r="U31" s="34"/>
      <c r="V31" s="34"/>
      <c r="W31" s="34"/>
      <c r="X31" s="47" t="s">
        <v>43</v>
      </c>
      <c r="Y31" s="47"/>
      <c r="Z31" s="47"/>
      <c r="AC31" s="33" t="s">
        <v>4</v>
      </c>
      <c r="AD31" s="33"/>
      <c r="AE31" s="33"/>
      <c r="AF31" s="33"/>
      <c r="AG31" s="34"/>
      <c r="AH31" s="34"/>
      <c r="AI31" s="34"/>
      <c r="AJ31" s="34"/>
      <c r="AK31" s="34"/>
      <c r="AL31" s="47" t="s">
        <v>44</v>
      </c>
      <c r="AM31" s="47"/>
      <c r="AN31" s="47"/>
    </row>
    <row r="32" ht="14.25" spans="1:40">
      <c r="A32" s="35" t="s">
        <v>8</v>
      </c>
      <c r="B32" s="36" t="s">
        <v>9</v>
      </c>
      <c r="C32" s="36"/>
      <c r="D32" s="36"/>
      <c r="E32" s="37" t="s">
        <v>10</v>
      </c>
      <c r="F32" s="38"/>
      <c r="G32" s="39"/>
      <c r="H32" s="40" t="s">
        <v>11</v>
      </c>
      <c r="I32" s="40"/>
      <c r="J32" s="40"/>
      <c r="K32" s="48" t="s">
        <v>12</v>
      </c>
      <c r="L32" s="35" t="s">
        <v>13</v>
      </c>
      <c r="O32" s="35" t="s">
        <v>8</v>
      </c>
      <c r="P32" s="36" t="s">
        <v>9</v>
      </c>
      <c r="Q32" s="36"/>
      <c r="R32" s="36"/>
      <c r="S32" s="37" t="s">
        <v>10</v>
      </c>
      <c r="T32" s="38"/>
      <c r="U32" s="39"/>
      <c r="V32" s="40" t="s">
        <v>11</v>
      </c>
      <c r="W32" s="40"/>
      <c r="X32" s="40"/>
      <c r="Y32" s="48" t="s">
        <v>12</v>
      </c>
      <c r="Z32" s="35" t="s">
        <v>13</v>
      </c>
      <c r="AC32" s="35" t="s">
        <v>8</v>
      </c>
      <c r="AD32" s="36" t="s">
        <v>9</v>
      </c>
      <c r="AE32" s="36"/>
      <c r="AF32" s="36"/>
      <c r="AG32" s="37" t="s">
        <v>10</v>
      </c>
      <c r="AH32" s="38"/>
      <c r="AI32" s="39"/>
      <c r="AJ32" s="40" t="s">
        <v>11</v>
      </c>
      <c r="AK32" s="40"/>
      <c r="AL32" s="40"/>
      <c r="AM32" s="48" t="s">
        <v>12</v>
      </c>
      <c r="AN32" s="35" t="s">
        <v>13</v>
      </c>
    </row>
    <row r="33" ht="28.5" spans="1:40">
      <c r="A33" s="35"/>
      <c r="B33" s="41" t="s">
        <v>14</v>
      </c>
      <c r="C33" s="42" t="s">
        <v>15</v>
      </c>
      <c r="D33" s="42" t="s">
        <v>16</v>
      </c>
      <c r="E33" s="42" t="s">
        <v>14</v>
      </c>
      <c r="F33" s="42" t="s">
        <v>15</v>
      </c>
      <c r="G33" s="42" t="s">
        <v>16</v>
      </c>
      <c r="H33" s="42" t="s">
        <v>14</v>
      </c>
      <c r="I33" s="42" t="s">
        <v>15</v>
      </c>
      <c r="J33" s="42" t="s">
        <v>16</v>
      </c>
      <c r="K33" s="49"/>
      <c r="L33" s="35"/>
      <c r="O33" s="35"/>
      <c r="P33" s="41" t="s">
        <v>14</v>
      </c>
      <c r="Q33" s="42" t="s">
        <v>15</v>
      </c>
      <c r="R33" s="42" t="s">
        <v>16</v>
      </c>
      <c r="S33" s="42" t="s">
        <v>14</v>
      </c>
      <c r="T33" s="42" t="s">
        <v>15</v>
      </c>
      <c r="U33" s="42" t="s">
        <v>16</v>
      </c>
      <c r="V33" s="42" t="s">
        <v>14</v>
      </c>
      <c r="W33" s="42" t="s">
        <v>15</v>
      </c>
      <c r="X33" s="42" t="s">
        <v>16</v>
      </c>
      <c r="Y33" s="49"/>
      <c r="Z33" s="35"/>
      <c r="AC33" s="35"/>
      <c r="AD33" s="41" t="s">
        <v>14</v>
      </c>
      <c r="AE33" s="42" t="s">
        <v>15</v>
      </c>
      <c r="AF33" s="42" t="s">
        <v>16</v>
      </c>
      <c r="AG33" s="42" t="s">
        <v>14</v>
      </c>
      <c r="AH33" s="42" t="s">
        <v>15</v>
      </c>
      <c r="AI33" s="42" t="s">
        <v>16</v>
      </c>
      <c r="AJ33" s="42" t="s">
        <v>14</v>
      </c>
      <c r="AK33" s="42" t="s">
        <v>15</v>
      </c>
      <c r="AL33" s="42" t="s">
        <v>16</v>
      </c>
      <c r="AM33" s="49"/>
      <c r="AN33" s="35"/>
    </row>
    <row r="34" ht="14.25" spans="1:40">
      <c r="A34" s="35" t="s">
        <v>17</v>
      </c>
      <c r="B34" s="40">
        <v>77</v>
      </c>
      <c r="C34" s="37">
        <v>77</v>
      </c>
      <c r="D34" s="37">
        <f t="shared" ref="D34:D52" si="18">164*B34</f>
        <v>12628</v>
      </c>
      <c r="E34" s="37">
        <v>9</v>
      </c>
      <c r="F34" s="37">
        <v>9</v>
      </c>
      <c r="G34" s="40">
        <f t="shared" ref="G34:G52" si="19">E34*328</f>
        <v>2952</v>
      </c>
      <c r="H34" s="40">
        <v>5</v>
      </c>
      <c r="I34" s="40">
        <v>5</v>
      </c>
      <c r="J34" s="40">
        <f t="shared" ref="J34:J52" si="20">H34*656</f>
        <v>3280</v>
      </c>
      <c r="K34" s="40">
        <f t="shared" ref="K34:K52" si="21">C34+F34+I34</f>
        <v>91</v>
      </c>
      <c r="L34" s="40">
        <f t="shared" ref="L34:L52" si="22">SUM(D34+G34+J34)</f>
        <v>18860</v>
      </c>
      <c r="O34" s="35" t="s">
        <v>17</v>
      </c>
      <c r="P34" s="40">
        <v>76</v>
      </c>
      <c r="Q34" s="37">
        <v>76</v>
      </c>
      <c r="R34" s="37">
        <f t="shared" ref="R34:R52" si="23">164*P34</f>
        <v>12464</v>
      </c>
      <c r="S34" s="37">
        <v>9</v>
      </c>
      <c r="T34" s="37">
        <v>9</v>
      </c>
      <c r="U34" s="40">
        <f t="shared" ref="U34:U52" si="24">S34*328</f>
        <v>2952</v>
      </c>
      <c r="V34" s="40">
        <v>5</v>
      </c>
      <c r="W34" s="40">
        <v>5</v>
      </c>
      <c r="X34" s="40">
        <f t="shared" ref="X34:X52" si="25">V34*656</f>
        <v>3280</v>
      </c>
      <c r="Y34" s="40">
        <f t="shared" ref="Y34:Y52" si="26">Q34+T34+W34</f>
        <v>90</v>
      </c>
      <c r="Z34" s="40">
        <f t="shared" ref="Z34:Z52" si="27">SUM(R34+U34+X34)</f>
        <v>18696</v>
      </c>
      <c r="AC34" s="35" t="s">
        <v>17</v>
      </c>
      <c r="AD34" s="40">
        <v>74</v>
      </c>
      <c r="AE34" s="37">
        <v>74</v>
      </c>
      <c r="AF34" s="37">
        <f t="shared" ref="AF34:AF52" si="28">164*AD34</f>
        <v>12136</v>
      </c>
      <c r="AG34" s="37">
        <v>9</v>
      </c>
      <c r="AH34" s="37">
        <v>9</v>
      </c>
      <c r="AI34" s="40">
        <f t="shared" ref="AI34:AI52" si="29">AG34*328</f>
        <v>2952</v>
      </c>
      <c r="AJ34" s="40">
        <v>5</v>
      </c>
      <c r="AK34" s="40">
        <v>5</v>
      </c>
      <c r="AL34" s="40">
        <f t="shared" ref="AL34:AL52" si="30">AJ34*656</f>
        <v>3280</v>
      </c>
      <c r="AM34" s="40">
        <f t="shared" ref="AM34:AM52" si="31">AE34+AH34+AK34</f>
        <v>88</v>
      </c>
      <c r="AN34" s="40">
        <f t="shared" ref="AN34:AN52" si="32">SUM(AF34+AI34+AL34)</f>
        <v>18368</v>
      </c>
    </row>
    <row r="35" ht="14.25" spans="1:40">
      <c r="A35" s="35" t="s">
        <v>18</v>
      </c>
      <c r="B35" s="40">
        <v>59</v>
      </c>
      <c r="C35" s="37">
        <v>58</v>
      </c>
      <c r="D35" s="37">
        <f t="shared" si="18"/>
        <v>9676</v>
      </c>
      <c r="E35" s="37">
        <v>6</v>
      </c>
      <c r="F35" s="37">
        <v>6</v>
      </c>
      <c r="G35" s="40">
        <f t="shared" si="19"/>
        <v>1968</v>
      </c>
      <c r="H35" s="40">
        <v>3</v>
      </c>
      <c r="I35" s="40">
        <v>3</v>
      </c>
      <c r="J35" s="40">
        <f t="shared" si="20"/>
        <v>1968</v>
      </c>
      <c r="K35" s="40">
        <f t="shared" si="21"/>
        <v>67</v>
      </c>
      <c r="L35" s="40">
        <f t="shared" si="22"/>
        <v>13612</v>
      </c>
      <c r="O35" s="35" t="s">
        <v>18</v>
      </c>
      <c r="P35" s="40">
        <v>60</v>
      </c>
      <c r="Q35" s="37">
        <v>59</v>
      </c>
      <c r="R35" s="37">
        <f t="shared" si="23"/>
        <v>9840</v>
      </c>
      <c r="S35" s="37">
        <v>6</v>
      </c>
      <c r="T35" s="37">
        <v>6</v>
      </c>
      <c r="U35" s="40">
        <f t="shared" si="24"/>
        <v>1968</v>
      </c>
      <c r="V35" s="40">
        <v>3</v>
      </c>
      <c r="W35" s="40">
        <v>3</v>
      </c>
      <c r="X35" s="40">
        <f t="shared" si="25"/>
        <v>1968</v>
      </c>
      <c r="Y35" s="40">
        <f t="shared" si="26"/>
        <v>68</v>
      </c>
      <c r="Z35" s="40">
        <f t="shared" si="27"/>
        <v>13776</v>
      </c>
      <c r="AC35" s="35" t="s">
        <v>18</v>
      </c>
      <c r="AD35" s="40">
        <v>61</v>
      </c>
      <c r="AE35" s="37">
        <v>60</v>
      </c>
      <c r="AF35" s="37">
        <f t="shared" si="28"/>
        <v>10004</v>
      </c>
      <c r="AG35" s="37">
        <v>6</v>
      </c>
      <c r="AH35" s="37">
        <v>6</v>
      </c>
      <c r="AI35" s="40">
        <f t="shared" si="29"/>
        <v>1968</v>
      </c>
      <c r="AJ35" s="40">
        <v>3</v>
      </c>
      <c r="AK35" s="40">
        <v>3</v>
      </c>
      <c r="AL35" s="40">
        <f t="shared" si="30"/>
        <v>1968</v>
      </c>
      <c r="AM35" s="40">
        <f t="shared" si="31"/>
        <v>69</v>
      </c>
      <c r="AN35" s="40">
        <f t="shared" si="32"/>
        <v>13940</v>
      </c>
    </row>
    <row r="36" ht="14.25" spans="1:40">
      <c r="A36" s="35" t="s">
        <v>19</v>
      </c>
      <c r="B36" s="40">
        <v>99</v>
      </c>
      <c r="C36" s="37">
        <v>99</v>
      </c>
      <c r="D36" s="37">
        <f t="shared" si="18"/>
        <v>16236</v>
      </c>
      <c r="E36" s="37">
        <v>7</v>
      </c>
      <c r="F36" s="37">
        <v>7</v>
      </c>
      <c r="G36" s="40">
        <f t="shared" si="19"/>
        <v>2296</v>
      </c>
      <c r="H36" s="40">
        <v>4</v>
      </c>
      <c r="I36" s="40">
        <v>4</v>
      </c>
      <c r="J36" s="40">
        <f t="shared" si="20"/>
        <v>2624</v>
      </c>
      <c r="K36" s="40">
        <f t="shared" si="21"/>
        <v>110</v>
      </c>
      <c r="L36" s="40">
        <f t="shared" si="22"/>
        <v>21156</v>
      </c>
      <c r="O36" s="35" t="s">
        <v>19</v>
      </c>
      <c r="P36" s="40">
        <v>101</v>
      </c>
      <c r="Q36" s="37">
        <v>101</v>
      </c>
      <c r="R36" s="37">
        <f t="shared" si="23"/>
        <v>16564</v>
      </c>
      <c r="S36" s="37">
        <v>7</v>
      </c>
      <c r="T36" s="37">
        <v>7</v>
      </c>
      <c r="U36" s="40">
        <f t="shared" si="24"/>
        <v>2296</v>
      </c>
      <c r="V36" s="40">
        <v>4</v>
      </c>
      <c r="W36" s="40">
        <v>4</v>
      </c>
      <c r="X36" s="40">
        <f t="shared" si="25"/>
        <v>2624</v>
      </c>
      <c r="Y36" s="40">
        <f t="shared" si="26"/>
        <v>112</v>
      </c>
      <c r="Z36" s="40">
        <f t="shared" si="27"/>
        <v>21484</v>
      </c>
      <c r="AC36" s="35" t="s">
        <v>19</v>
      </c>
      <c r="AD36" s="40">
        <v>101</v>
      </c>
      <c r="AE36" s="37">
        <v>101</v>
      </c>
      <c r="AF36" s="37">
        <f t="shared" si="28"/>
        <v>16564</v>
      </c>
      <c r="AG36" s="37">
        <v>7</v>
      </c>
      <c r="AH36" s="37">
        <v>7</v>
      </c>
      <c r="AI36" s="40">
        <f t="shared" si="29"/>
        <v>2296</v>
      </c>
      <c r="AJ36" s="40">
        <v>4</v>
      </c>
      <c r="AK36" s="40">
        <v>4</v>
      </c>
      <c r="AL36" s="40">
        <f t="shared" si="30"/>
        <v>2624</v>
      </c>
      <c r="AM36" s="40">
        <f t="shared" si="31"/>
        <v>112</v>
      </c>
      <c r="AN36" s="40">
        <f t="shared" si="32"/>
        <v>21484</v>
      </c>
    </row>
    <row r="37" ht="14.25" spans="1:40">
      <c r="A37" s="35" t="s">
        <v>20</v>
      </c>
      <c r="B37" s="40">
        <v>80</v>
      </c>
      <c r="C37" s="37">
        <v>80</v>
      </c>
      <c r="D37" s="37">
        <f t="shared" si="18"/>
        <v>13120</v>
      </c>
      <c r="E37" s="37">
        <v>9</v>
      </c>
      <c r="F37" s="37">
        <v>9</v>
      </c>
      <c r="G37" s="40">
        <f t="shared" si="19"/>
        <v>2952</v>
      </c>
      <c r="H37" s="40">
        <v>4</v>
      </c>
      <c r="I37" s="40">
        <v>4</v>
      </c>
      <c r="J37" s="40">
        <f t="shared" si="20"/>
        <v>2624</v>
      </c>
      <c r="K37" s="40">
        <f t="shared" si="21"/>
        <v>93</v>
      </c>
      <c r="L37" s="40">
        <f t="shared" si="22"/>
        <v>18696</v>
      </c>
      <c r="O37" s="35" t="s">
        <v>20</v>
      </c>
      <c r="P37" s="40">
        <v>82</v>
      </c>
      <c r="Q37" s="37">
        <v>82</v>
      </c>
      <c r="R37" s="37">
        <f t="shared" si="23"/>
        <v>13448</v>
      </c>
      <c r="S37" s="37">
        <v>9</v>
      </c>
      <c r="T37" s="37">
        <v>9</v>
      </c>
      <c r="U37" s="40">
        <f t="shared" si="24"/>
        <v>2952</v>
      </c>
      <c r="V37" s="40">
        <v>4</v>
      </c>
      <c r="W37" s="40">
        <v>4</v>
      </c>
      <c r="X37" s="40">
        <f t="shared" si="25"/>
        <v>2624</v>
      </c>
      <c r="Y37" s="40">
        <f t="shared" si="26"/>
        <v>95</v>
      </c>
      <c r="Z37" s="40">
        <f t="shared" si="27"/>
        <v>19024</v>
      </c>
      <c r="AC37" s="35" t="s">
        <v>20</v>
      </c>
      <c r="AD37" s="40">
        <v>83</v>
      </c>
      <c r="AE37" s="37">
        <v>83</v>
      </c>
      <c r="AF37" s="37">
        <f t="shared" si="28"/>
        <v>13612</v>
      </c>
      <c r="AG37" s="37">
        <v>9</v>
      </c>
      <c r="AH37" s="37">
        <v>9</v>
      </c>
      <c r="AI37" s="40">
        <f t="shared" si="29"/>
        <v>2952</v>
      </c>
      <c r="AJ37" s="40">
        <v>4</v>
      </c>
      <c r="AK37" s="40">
        <v>4</v>
      </c>
      <c r="AL37" s="40">
        <f t="shared" si="30"/>
        <v>2624</v>
      </c>
      <c r="AM37" s="40">
        <f t="shared" si="31"/>
        <v>96</v>
      </c>
      <c r="AN37" s="40">
        <f t="shared" si="32"/>
        <v>19188</v>
      </c>
    </row>
    <row r="38" ht="14.25" spans="1:40">
      <c r="A38" s="35" t="s">
        <v>21</v>
      </c>
      <c r="B38" s="40">
        <v>113</v>
      </c>
      <c r="C38" s="37">
        <v>113</v>
      </c>
      <c r="D38" s="37">
        <f t="shared" si="18"/>
        <v>18532</v>
      </c>
      <c r="E38" s="37">
        <v>7</v>
      </c>
      <c r="F38" s="37">
        <v>7</v>
      </c>
      <c r="G38" s="40">
        <f t="shared" si="19"/>
        <v>2296</v>
      </c>
      <c r="H38" s="40">
        <v>4</v>
      </c>
      <c r="I38" s="40">
        <v>4</v>
      </c>
      <c r="J38" s="40">
        <f t="shared" si="20"/>
        <v>2624</v>
      </c>
      <c r="K38" s="40">
        <f t="shared" si="21"/>
        <v>124</v>
      </c>
      <c r="L38" s="40">
        <f t="shared" si="22"/>
        <v>23452</v>
      </c>
      <c r="O38" s="35" t="s">
        <v>21</v>
      </c>
      <c r="P38" s="40">
        <v>113</v>
      </c>
      <c r="Q38" s="37">
        <v>113</v>
      </c>
      <c r="R38" s="37">
        <f t="shared" si="23"/>
        <v>18532</v>
      </c>
      <c r="S38" s="37">
        <v>7</v>
      </c>
      <c r="T38" s="37">
        <v>7</v>
      </c>
      <c r="U38" s="40">
        <f t="shared" si="24"/>
        <v>2296</v>
      </c>
      <c r="V38" s="40">
        <v>4</v>
      </c>
      <c r="W38" s="40">
        <v>4</v>
      </c>
      <c r="X38" s="40">
        <f t="shared" si="25"/>
        <v>2624</v>
      </c>
      <c r="Y38" s="40">
        <f t="shared" si="26"/>
        <v>124</v>
      </c>
      <c r="Z38" s="40">
        <f t="shared" si="27"/>
        <v>23452</v>
      </c>
      <c r="AC38" s="35" t="s">
        <v>21</v>
      </c>
      <c r="AD38" s="40">
        <v>115</v>
      </c>
      <c r="AE38" s="37">
        <v>115</v>
      </c>
      <c r="AF38" s="37">
        <f t="shared" si="28"/>
        <v>18860</v>
      </c>
      <c r="AG38" s="37">
        <v>7</v>
      </c>
      <c r="AH38" s="37">
        <v>7</v>
      </c>
      <c r="AI38" s="40">
        <f t="shared" si="29"/>
        <v>2296</v>
      </c>
      <c r="AJ38" s="40">
        <v>4</v>
      </c>
      <c r="AK38" s="40">
        <v>4</v>
      </c>
      <c r="AL38" s="40">
        <f t="shared" si="30"/>
        <v>2624</v>
      </c>
      <c r="AM38" s="40">
        <f t="shared" si="31"/>
        <v>126</v>
      </c>
      <c r="AN38" s="40">
        <f t="shared" si="32"/>
        <v>23780</v>
      </c>
    </row>
    <row r="39" ht="14.25" spans="1:40">
      <c r="A39" s="35" t="s">
        <v>22</v>
      </c>
      <c r="B39" s="40">
        <v>89</v>
      </c>
      <c r="C39" s="37">
        <v>89</v>
      </c>
      <c r="D39" s="37">
        <f t="shared" si="18"/>
        <v>14596</v>
      </c>
      <c r="E39" s="37">
        <v>3</v>
      </c>
      <c r="F39" s="37">
        <v>3</v>
      </c>
      <c r="G39" s="40">
        <f t="shared" si="19"/>
        <v>984</v>
      </c>
      <c r="H39" s="40">
        <v>7</v>
      </c>
      <c r="I39" s="40">
        <v>7</v>
      </c>
      <c r="J39" s="40">
        <f t="shared" si="20"/>
        <v>4592</v>
      </c>
      <c r="K39" s="40">
        <f t="shared" si="21"/>
        <v>99</v>
      </c>
      <c r="L39" s="40">
        <f t="shared" si="22"/>
        <v>20172</v>
      </c>
      <c r="O39" s="35" t="s">
        <v>22</v>
      </c>
      <c r="P39" s="40">
        <v>89</v>
      </c>
      <c r="Q39" s="37">
        <v>89</v>
      </c>
      <c r="R39" s="37">
        <f t="shared" si="23"/>
        <v>14596</v>
      </c>
      <c r="S39" s="37">
        <v>3</v>
      </c>
      <c r="T39" s="37">
        <v>3</v>
      </c>
      <c r="U39" s="40">
        <f t="shared" si="24"/>
        <v>984</v>
      </c>
      <c r="V39" s="40">
        <v>7</v>
      </c>
      <c r="W39" s="40">
        <v>7</v>
      </c>
      <c r="X39" s="40">
        <f t="shared" si="25"/>
        <v>4592</v>
      </c>
      <c r="Y39" s="40">
        <f t="shared" si="26"/>
        <v>99</v>
      </c>
      <c r="Z39" s="40">
        <f t="shared" si="27"/>
        <v>20172</v>
      </c>
      <c r="AC39" s="35" t="s">
        <v>22</v>
      </c>
      <c r="AD39" s="40">
        <v>89</v>
      </c>
      <c r="AE39" s="37">
        <v>89</v>
      </c>
      <c r="AF39" s="37">
        <f t="shared" si="28"/>
        <v>14596</v>
      </c>
      <c r="AG39" s="37">
        <v>3</v>
      </c>
      <c r="AH39" s="37">
        <v>3</v>
      </c>
      <c r="AI39" s="40">
        <f t="shared" si="29"/>
        <v>984</v>
      </c>
      <c r="AJ39" s="40">
        <v>7</v>
      </c>
      <c r="AK39" s="40">
        <v>7</v>
      </c>
      <c r="AL39" s="40">
        <f t="shared" si="30"/>
        <v>4592</v>
      </c>
      <c r="AM39" s="40">
        <f t="shared" si="31"/>
        <v>99</v>
      </c>
      <c r="AN39" s="40">
        <f t="shared" si="32"/>
        <v>20172</v>
      </c>
    </row>
    <row r="40" ht="14.25" spans="1:40">
      <c r="A40" s="35" t="s">
        <v>23</v>
      </c>
      <c r="B40" s="40">
        <v>78</v>
      </c>
      <c r="C40" s="37">
        <v>78</v>
      </c>
      <c r="D40" s="37">
        <f t="shared" si="18"/>
        <v>12792</v>
      </c>
      <c r="E40" s="37">
        <v>14</v>
      </c>
      <c r="F40" s="37">
        <v>14</v>
      </c>
      <c r="G40" s="40">
        <f t="shared" si="19"/>
        <v>4592</v>
      </c>
      <c r="H40" s="40">
        <v>5</v>
      </c>
      <c r="I40" s="40">
        <v>5</v>
      </c>
      <c r="J40" s="40">
        <f t="shared" si="20"/>
        <v>3280</v>
      </c>
      <c r="K40" s="40">
        <f t="shared" si="21"/>
        <v>97</v>
      </c>
      <c r="L40" s="40">
        <f t="shared" si="22"/>
        <v>20664</v>
      </c>
      <c r="O40" s="35" t="s">
        <v>23</v>
      </c>
      <c r="P40" s="40">
        <v>80</v>
      </c>
      <c r="Q40" s="37">
        <v>80</v>
      </c>
      <c r="R40" s="37">
        <f t="shared" si="23"/>
        <v>13120</v>
      </c>
      <c r="S40" s="37">
        <v>15</v>
      </c>
      <c r="T40" s="37">
        <v>15</v>
      </c>
      <c r="U40" s="40">
        <f t="shared" si="24"/>
        <v>4920</v>
      </c>
      <c r="V40" s="40">
        <v>4</v>
      </c>
      <c r="W40" s="40">
        <v>4</v>
      </c>
      <c r="X40" s="40">
        <f t="shared" si="25"/>
        <v>2624</v>
      </c>
      <c r="Y40" s="40">
        <f t="shared" si="26"/>
        <v>99</v>
      </c>
      <c r="Z40" s="40">
        <f t="shared" si="27"/>
        <v>20664</v>
      </c>
      <c r="AC40" s="35" t="s">
        <v>23</v>
      </c>
      <c r="AD40" s="40">
        <v>80</v>
      </c>
      <c r="AE40" s="37">
        <v>80</v>
      </c>
      <c r="AF40" s="37">
        <f t="shared" si="28"/>
        <v>13120</v>
      </c>
      <c r="AG40" s="37">
        <v>16</v>
      </c>
      <c r="AH40" s="37">
        <v>16</v>
      </c>
      <c r="AI40" s="40">
        <f t="shared" si="29"/>
        <v>5248</v>
      </c>
      <c r="AJ40" s="40">
        <v>4</v>
      </c>
      <c r="AK40" s="40">
        <v>4</v>
      </c>
      <c r="AL40" s="40">
        <f t="shared" si="30"/>
        <v>2624</v>
      </c>
      <c r="AM40" s="40">
        <f t="shared" si="31"/>
        <v>100</v>
      </c>
      <c r="AN40" s="40">
        <f t="shared" si="32"/>
        <v>20992</v>
      </c>
    </row>
    <row r="41" ht="14.25" spans="1:40">
      <c r="A41" s="35" t="s">
        <v>24</v>
      </c>
      <c r="B41" s="40">
        <v>85</v>
      </c>
      <c r="C41" s="37">
        <v>85</v>
      </c>
      <c r="D41" s="37">
        <f t="shared" si="18"/>
        <v>13940</v>
      </c>
      <c r="E41" s="37">
        <v>2</v>
      </c>
      <c r="F41" s="37">
        <v>2</v>
      </c>
      <c r="G41" s="40">
        <f t="shared" si="19"/>
        <v>656</v>
      </c>
      <c r="H41" s="40">
        <v>4</v>
      </c>
      <c r="I41" s="40">
        <v>4</v>
      </c>
      <c r="J41" s="40">
        <f t="shared" si="20"/>
        <v>2624</v>
      </c>
      <c r="K41" s="40">
        <f t="shared" si="21"/>
        <v>91</v>
      </c>
      <c r="L41" s="40">
        <f t="shared" si="22"/>
        <v>17220</v>
      </c>
      <c r="O41" s="35" t="s">
        <v>24</v>
      </c>
      <c r="P41" s="40">
        <v>88</v>
      </c>
      <c r="Q41" s="37">
        <v>88</v>
      </c>
      <c r="R41" s="37">
        <f t="shared" si="23"/>
        <v>14432</v>
      </c>
      <c r="S41" s="37">
        <v>2</v>
      </c>
      <c r="T41" s="37">
        <v>2</v>
      </c>
      <c r="U41" s="40">
        <f t="shared" si="24"/>
        <v>656</v>
      </c>
      <c r="V41" s="40">
        <v>5</v>
      </c>
      <c r="W41" s="40">
        <v>5</v>
      </c>
      <c r="X41" s="40">
        <f t="shared" si="25"/>
        <v>3280</v>
      </c>
      <c r="Y41" s="40">
        <f t="shared" si="26"/>
        <v>95</v>
      </c>
      <c r="Z41" s="40">
        <f t="shared" si="27"/>
        <v>18368</v>
      </c>
      <c r="AC41" s="35" t="s">
        <v>24</v>
      </c>
      <c r="AD41" s="40">
        <v>88</v>
      </c>
      <c r="AE41" s="37">
        <v>88</v>
      </c>
      <c r="AF41" s="37">
        <f t="shared" si="28"/>
        <v>14432</v>
      </c>
      <c r="AG41" s="37">
        <v>2</v>
      </c>
      <c r="AH41" s="37">
        <v>2</v>
      </c>
      <c r="AI41" s="40">
        <f t="shared" si="29"/>
        <v>656</v>
      </c>
      <c r="AJ41" s="40">
        <v>5</v>
      </c>
      <c r="AK41" s="40">
        <v>5</v>
      </c>
      <c r="AL41" s="40">
        <f t="shared" si="30"/>
        <v>3280</v>
      </c>
      <c r="AM41" s="40">
        <f t="shared" si="31"/>
        <v>95</v>
      </c>
      <c r="AN41" s="40">
        <f t="shared" si="32"/>
        <v>18368</v>
      </c>
    </row>
    <row r="42" ht="14.25" spans="1:40">
      <c r="A42" s="35" t="s">
        <v>25</v>
      </c>
      <c r="B42" s="40">
        <v>106</v>
      </c>
      <c r="C42" s="37">
        <v>106</v>
      </c>
      <c r="D42" s="37">
        <f t="shared" si="18"/>
        <v>17384</v>
      </c>
      <c r="E42" s="37">
        <v>4</v>
      </c>
      <c r="F42" s="37">
        <v>4</v>
      </c>
      <c r="G42" s="40">
        <f t="shared" si="19"/>
        <v>1312</v>
      </c>
      <c r="H42" s="40">
        <v>5</v>
      </c>
      <c r="I42" s="40">
        <v>5</v>
      </c>
      <c r="J42" s="40">
        <f t="shared" si="20"/>
        <v>3280</v>
      </c>
      <c r="K42" s="40">
        <f t="shared" si="21"/>
        <v>115</v>
      </c>
      <c r="L42" s="40">
        <f t="shared" si="22"/>
        <v>21976</v>
      </c>
      <c r="O42" s="35" t="s">
        <v>25</v>
      </c>
      <c r="P42" s="40">
        <v>107</v>
      </c>
      <c r="Q42" s="37">
        <v>107</v>
      </c>
      <c r="R42" s="37">
        <f t="shared" si="23"/>
        <v>17548</v>
      </c>
      <c r="S42" s="37">
        <v>4</v>
      </c>
      <c r="T42" s="37">
        <v>4</v>
      </c>
      <c r="U42" s="40">
        <f t="shared" si="24"/>
        <v>1312</v>
      </c>
      <c r="V42" s="40">
        <v>5</v>
      </c>
      <c r="W42" s="40">
        <v>5</v>
      </c>
      <c r="X42" s="40">
        <f t="shared" si="25"/>
        <v>3280</v>
      </c>
      <c r="Y42" s="40">
        <f t="shared" si="26"/>
        <v>116</v>
      </c>
      <c r="Z42" s="40">
        <f t="shared" si="27"/>
        <v>22140</v>
      </c>
      <c r="AC42" s="35" t="s">
        <v>25</v>
      </c>
      <c r="AD42" s="40">
        <v>109</v>
      </c>
      <c r="AE42" s="37">
        <v>109</v>
      </c>
      <c r="AF42" s="37">
        <f t="shared" si="28"/>
        <v>17876</v>
      </c>
      <c r="AG42" s="37">
        <v>4</v>
      </c>
      <c r="AH42" s="37">
        <v>4</v>
      </c>
      <c r="AI42" s="40">
        <f t="shared" si="29"/>
        <v>1312</v>
      </c>
      <c r="AJ42" s="40">
        <v>5</v>
      </c>
      <c r="AK42" s="40">
        <v>5</v>
      </c>
      <c r="AL42" s="40">
        <f t="shared" si="30"/>
        <v>3280</v>
      </c>
      <c r="AM42" s="40">
        <f t="shared" si="31"/>
        <v>118</v>
      </c>
      <c r="AN42" s="40">
        <f t="shared" si="32"/>
        <v>22468</v>
      </c>
    </row>
    <row r="43" ht="14.25" spans="1:40">
      <c r="A43" s="35" t="s">
        <v>26</v>
      </c>
      <c r="B43" s="40">
        <v>51</v>
      </c>
      <c r="C43" s="37">
        <v>51</v>
      </c>
      <c r="D43" s="37">
        <f t="shared" si="18"/>
        <v>8364</v>
      </c>
      <c r="E43" s="37">
        <v>0</v>
      </c>
      <c r="F43" s="37">
        <v>0</v>
      </c>
      <c r="G43" s="40">
        <f t="shared" si="19"/>
        <v>0</v>
      </c>
      <c r="H43" s="40">
        <v>2</v>
      </c>
      <c r="I43" s="40">
        <v>2</v>
      </c>
      <c r="J43" s="40">
        <f t="shared" si="20"/>
        <v>1312</v>
      </c>
      <c r="K43" s="40">
        <f t="shared" si="21"/>
        <v>53</v>
      </c>
      <c r="L43" s="40">
        <f t="shared" si="22"/>
        <v>9676</v>
      </c>
      <c r="O43" s="35" t="s">
        <v>26</v>
      </c>
      <c r="P43" s="40">
        <v>51</v>
      </c>
      <c r="Q43" s="37">
        <v>51</v>
      </c>
      <c r="R43" s="37">
        <f t="shared" si="23"/>
        <v>8364</v>
      </c>
      <c r="S43" s="37">
        <v>0</v>
      </c>
      <c r="T43" s="37">
        <v>0</v>
      </c>
      <c r="U43" s="40">
        <f t="shared" si="24"/>
        <v>0</v>
      </c>
      <c r="V43" s="40">
        <v>2</v>
      </c>
      <c r="W43" s="40">
        <v>2</v>
      </c>
      <c r="X43" s="40">
        <f t="shared" si="25"/>
        <v>1312</v>
      </c>
      <c r="Y43" s="40">
        <f t="shared" si="26"/>
        <v>53</v>
      </c>
      <c r="Z43" s="40">
        <f t="shared" si="27"/>
        <v>9676</v>
      </c>
      <c r="AC43" s="35" t="s">
        <v>26</v>
      </c>
      <c r="AD43" s="40">
        <v>51</v>
      </c>
      <c r="AE43" s="37">
        <v>51</v>
      </c>
      <c r="AF43" s="37">
        <f t="shared" si="28"/>
        <v>8364</v>
      </c>
      <c r="AG43" s="37">
        <v>0</v>
      </c>
      <c r="AH43" s="37">
        <v>0</v>
      </c>
      <c r="AI43" s="40">
        <f t="shared" si="29"/>
        <v>0</v>
      </c>
      <c r="AJ43" s="40">
        <v>2</v>
      </c>
      <c r="AK43" s="40">
        <v>2</v>
      </c>
      <c r="AL43" s="40">
        <f t="shared" si="30"/>
        <v>1312</v>
      </c>
      <c r="AM43" s="40">
        <f t="shared" si="31"/>
        <v>53</v>
      </c>
      <c r="AN43" s="40">
        <f t="shared" si="32"/>
        <v>9676</v>
      </c>
    </row>
    <row r="44" ht="14.25" spans="1:40">
      <c r="A44" s="35" t="s">
        <v>27</v>
      </c>
      <c r="B44" s="40">
        <v>98</v>
      </c>
      <c r="C44" s="37">
        <v>98</v>
      </c>
      <c r="D44" s="37">
        <f t="shared" si="18"/>
        <v>16072</v>
      </c>
      <c r="E44" s="37">
        <v>1</v>
      </c>
      <c r="F44" s="37">
        <v>1</v>
      </c>
      <c r="G44" s="40">
        <f t="shared" si="19"/>
        <v>328</v>
      </c>
      <c r="H44" s="40">
        <v>3</v>
      </c>
      <c r="I44" s="40">
        <v>3</v>
      </c>
      <c r="J44" s="40">
        <f t="shared" si="20"/>
        <v>1968</v>
      </c>
      <c r="K44" s="40">
        <f t="shared" si="21"/>
        <v>102</v>
      </c>
      <c r="L44" s="40">
        <f t="shared" si="22"/>
        <v>18368</v>
      </c>
      <c r="O44" s="35" t="s">
        <v>27</v>
      </c>
      <c r="P44" s="40">
        <v>97</v>
      </c>
      <c r="Q44" s="37">
        <v>97</v>
      </c>
      <c r="R44" s="37">
        <f t="shared" si="23"/>
        <v>15908</v>
      </c>
      <c r="S44" s="37">
        <v>1</v>
      </c>
      <c r="T44" s="37">
        <v>1</v>
      </c>
      <c r="U44" s="40">
        <f t="shared" si="24"/>
        <v>328</v>
      </c>
      <c r="V44" s="40">
        <v>4</v>
      </c>
      <c r="W44" s="40">
        <v>4</v>
      </c>
      <c r="X44" s="40">
        <f t="shared" si="25"/>
        <v>2624</v>
      </c>
      <c r="Y44" s="40">
        <f t="shared" si="26"/>
        <v>102</v>
      </c>
      <c r="Z44" s="40">
        <f t="shared" si="27"/>
        <v>18860</v>
      </c>
      <c r="AC44" s="35" t="s">
        <v>27</v>
      </c>
      <c r="AD44" s="40">
        <v>99</v>
      </c>
      <c r="AE44" s="37">
        <v>99</v>
      </c>
      <c r="AF44" s="37">
        <f t="shared" si="28"/>
        <v>16236</v>
      </c>
      <c r="AG44" s="37">
        <v>1</v>
      </c>
      <c r="AH44" s="37">
        <v>1</v>
      </c>
      <c r="AI44" s="40">
        <f t="shared" si="29"/>
        <v>328</v>
      </c>
      <c r="AJ44" s="40">
        <v>4</v>
      </c>
      <c r="AK44" s="40">
        <v>4</v>
      </c>
      <c r="AL44" s="40">
        <f t="shared" si="30"/>
        <v>2624</v>
      </c>
      <c r="AM44" s="40">
        <f t="shared" si="31"/>
        <v>104</v>
      </c>
      <c r="AN44" s="40">
        <f t="shared" si="32"/>
        <v>19188</v>
      </c>
    </row>
    <row r="45" ht="14.25" spans="1:40">
      <c r="A45" s="35" t="s">
        <v>28</v>
      </c>
      <c r="B45" s="40">
        <v>91</v>
      </c>
      <c r="C45" s="37">
        <v>91</v>
      </c>
      <c r="D45" s="37">
        <f t="shared" si="18"/>
        <v>14924</v>
      </c>
      <c r="E45" s="37">
        <v>3</v>
      </c>
      <c r="F45" s="37">
        <v>3</v>
      </c>
      <c r="G45" s="40">
        <f t="shared" si="19"/>
        <v>984</v>
      </c>
      <c r="H45" s="40">
        <v>4</v>
      </c>
      <c r="I45" s="40">
        <v>4</v>
      </c>
      <c r="J45" s="40">
        <f t="shared" si="20"/>
        <v>2624</v>
      </c>
      <c r="K45" s="40">
        <f t="shared" si="21"/>
        <v>98</v>
      </c>
      <c r="L45" s="40">
        <f t="shared" si="22"/>
        <v>18532</v>
      </c>
      <c r="O45" s="35" t="s">
        <v>28</v>
      </c>
      <c r="P45" s="40">
        <v>96</v>
      </c>
      <c r="Q45" s="37">
        <v>96</v>
      </c>
      <c r="R45" s="37">
        <f t="shared" si="23"/>
        <v>15744</v>
      </c>
      <c r="S45" s="37">
        <v>3</v>
      </c>
      <c r="T45" s="37">
        <v>3</v>
      </c>
      <c r="U45" s="40">
        <f t="shared" si="24"/>
        <v>984</v>
      </c>
      <c r="V45" s="40">
        <v>4</v>
      </c>
      <c r="W45" s="40">
        <v>4</v>
      </c>
      <c r="X45" s="40">
        <f t="shared" si="25"/>
        <v>2624</v>
      </c>
      <c r="Y45" s="40">
        <f t="shared" si="26"/>
        <v>103</v>
      </c>
      <c r="Z45" s="40">
        <f t="shared" si="27"/>
        <v>19352</v>
      </c>
      <c r="AC45" s="35" t="s">
        <v>28</v>
      </c>
      <c r="AD45" s="40">
        <v>96</v>
      </c>
      <c r="AE45" s="37">
        <v>96</v>
      </c>
      <c r="AF45" s="37">
        <f t="shared" si="28"/>
        <v>15744</v>
      </c>
      <c r="AG45" s="37">
        <v>4</v>
      </c>
      <c r="AH45" s="37">
        <v>4</v>
      </c>
      <c r="AI45" s="40">
        <f t="shared" si="29"/>
        <v>1312</v>
      </c>
      <c r="AJ45" s="40">
        <v>4</v>
      </c>
      <c r="AK45" s="40">
        <v>4</v>
      </c>
      <c r="AL45" s="40">
        <f t="shared" si="30"/>
        <v>2624</v>
      </c>
      <c r="AM45" s="40">
        <f t="shared" si="31"/>
        <v>104</v>
      </c>
      <c r="AN45" s="40">
        <f t="shared" si="32"/>
        <v>19680</v>
      </c>
    </row>
    <row r="46" ht="14.25" spans="1:40">
      <c r="A46" s="35" t="s">
        <v>29</v>
      </c>
      <c r="B46" s="40">
        <v>77</v>
      </c>
      <c r="C46" s="37">
        <v>77</v>
      </c>
      <c r="D46" s="37">
        <f t="shared" si="18"/>
        <v>12628</v>
      </c>
      <c r="E46" s="37">
        <v>1</v>
      </c>
      <c r="F46" s="37">
        <v>1</v>
      </c>
      <c r="G46" s="40">
        <f t="shared" si="19"/>
        <v>328</v>
      </c>
      <c r="H46" s="40">
        <v>3</v>
      </c>
      <c r="I46" s="40">
        <v>3</v>
      </c>
      <c r="J46" s="40">
        <f t="shared" si="20"/>
        <v>1968</v>
      </c>
      <c r="K46" s="40">
        <f t="shared" si="21"/>
        <v>81</v>
      </c>
      <c r="L46" s="40">
        <f t="shared" si="22"/>
        <v>14924</v>
      </c>
      <c r="O46" s="35" t="s">
        <v>29</v>
      </c>
      <c r="P46" s="40">
        <v>76</v>
      </c>
      <c r="Q46" s="37">
        <v>76</v>
      </c>
      <c r="R46" s="37">
        <f t="shared" si="23"/>
        <v>12464</v>
      </c>
      <c r="S46" s="37">
        <v>1</v>
      </c>
      <c r="T46" s="37">
        <v>1</v>
      </c>
      <c r="U46" s="40">
        <f t="shared" si="24"/>
        <v>328</v>
      </c>
      <c r="V46" s="40">
        <v>3</v>
      </c>
      <c r="W46" s="40">
        <v>3</v>
      </c>
      <c r="X46" s="40">
        <f t="shared" si="25"/>
        <v>1968</v>
      </c>
      <c r="Y46" s="40">
        <f t="shared" si="26"/>
        <v>80</v>
      </c>
      <c r="Z46" s="40">
        <f t="shared" si="27"/>
        <v>14760</v>
      </c>
      <c r="AC46" s="35" t="s">
        <v>29</v>
      </c>
      <c r="AD46" s="40">
        <v>77</v>
      </c>
      <c r="AE46" s="37">
        <v>77</v>
      </c>
      <c r="AF46" s="37">
        <f t="shared" si="28"/>
        <v>12628</v>
      </c>
      <c r="AG46" s="37">
        <v>1</v>
      </c>
      <c r="AH46" s="37">
        <v>1</v>
      </c>
      <c r="AI46" s="40">
        <f t="shared" si="29"/>
        <v>328</v>
      </c>
      <c r="AJ46" s="40">
        <v>3</v>
      </c>
      <c r="AK46" s="40">
        <v>3</v>
      </c>
      <c r="AL46" s="40">
        <f t="shared" si="30"/>
        <v>1968</v>
      </c>
      <c r="AM46" s="40">
        <f t="shared" si="31"/>
        <v>81</v>
      </c>
      <c r="AN46" s="40">
        <f t="shared" si="32"/>
        <v>14924</v>
      </c>
    </row>
    <row r="47" ht="14.25" spans="1:40">
      <c r="A47" s="43" t="s">
        <v>30</v>
      </c>
      <c r="B47" s="40">
        <v>100</v>
      </c>
      <c r="C47" s="37">
        <v>100</v>
      </c>
      <c r="D47" s="37">
        <f t="shared" si="18"/>
        <v>16400</v>
      </c>
      <c r="E47" s="37">
        <v>2</v>
      </c>
      <c r="F47" s="37">
        <v>2</v>
      </c>
      <c r="G47" s="40">
        <f t="shared" si="19"/>
        <v>656</v>
      </c>
      <c r="H47" s="40">
        <v>21</v>
      </c>
      <c r="I47" s="40">
        <v>21</v>
      </c>
      <c r="J47" s="40">
        <f t="shared" si="20"/>
        <v>13776</v>
      </c>
      <c r="K47" s="40">
        <f t="shared" si="21"/>
        <v>123</v>
      </c>
      <c r="L47" s="40">
        <f t="shared" si="22"/>
        <v>30832</v>
      </c>
      <c r="O47" s="43" t="s">
        <v>30</v>
      </c>
      <c r="P47" s="40">
        <v>100</v>
      </c>
      <c r="Q47" s="37">
        <v>100</v>
      </c>
      <c r="R47" s="37">
        <f t="shared" si="23"/>
        <v>16400</v>
      </c>
      <c r="S47" s="37">
        <v>2</v>
      </c>
      <c r="T47" s="37">
        <v>2</v>
      </c>
      <c r="U47" s="40">
        <f t="shared" si="24"/>
        <v>656</v>
      </c>
      <c r="V47" s="40">
        <v>21</v>
      </c>
      <c r="W47" s="40">
        <v>21</v>
      </c>
      <c r="X47" s="40">
        <f t="shared" si="25"/>
        <v>13776</v>
      </c>
      <c r="Y47" s="40">
        <f t="shared" si="26"/>
        <v>123</v>
      </c>
      <c r="Z47" s="40">
        <f t="shared" si="27"/>
        <v>30832</v>
      </c>
      <c r="AC47" s="43" t="s">
        <v>30</v>
      </c>
      <c r="AD47" s="40">
        <v>98</v>
      </c>
      <c r="AE47" s="37">
        <v>98</v>
      </c>
      <c r="AF47" s="37">
        <f t="shared" si="28"/>
        <v>16072</v>
      </c>
      <c r="AG47" s="37">
        <v>2</v>
      </c>
      <c r="AH47" s="37">
        <v>2</v>
      </c>
      <c r="AI47" s="40">
        <f t="shared" si="29"/>
        <v>656</v>
      </c>
      <c r="AJ47" s="40">
        <v>21</v>
      </c>
      <c r="AK47" s="40">
        <v>21</v>
      </c>
      <c r="AL47" s="40">
        <f t="shared" si="30"/>
        <v>13776</v>
      </c>
      <c r="AM47" s="40">
        <f t="shared" si="31"/>
        <v>121</v>
      </c>
      <c r="AN47" s="40">
        <f t="shared" si="32"/>
        <v>30504</v>
      </c>
    </row>
    <row r="48" ht="14.25" spans="1:40">
      <c r="A48" s="35" t="s">
        <v>31</v>
      </c>
      <c r="B48" s="40">
        <v>71</v>
      </c>
      <c r="C48" s="37">
        <v>71</v>
      </c>
      <c r="D48" s="37">
        <f t="shared" si="18"/>
        <v>11644</v>
      </c>
      <c r="E48" s="37">
        <v>4</v>
      </c>
      <c r="F48" s="37">
        <v>4</v>
      </c>
      <c r="G48" s="40">
        <f t="shared" si="19"/>
        <v>1312</v>
      </c>
      <c r="H48" s="40">
        <v>12</v>
      </c>
      <c r="I48" s="40">
        <v>12</v>
      </c>
      <c r="J48" s="40">
        <f t="shared" si="20"/>
        <v>7872</v>
      </c>
      <c r="K48" s="40">
        <f t="shared" si="21"/>
        <v>87</v>
      </c>
      <c r="L48" s="40">
        <f t="shared" si="22"/>
        <v>20828</v>
      </c>
      <c r="O48" s="35" t="s">
        <v>31</v>
      </c>
      <c r="P48" s="40">
        <v>72</v>
      </c>
      <c r="Q48" s="37">
        <v>72</v>
      </c>
      <c r="R48" s="37">
        <f t="shared" si="23"/>
        <v>11808</v>
      </c>
      <c r="S48" s="37">
        <v>4</v>
      </c>
      <c r="T48" s="37">
        <v>4</v>
      </c>
      <c r="U48" s="40">
        <f t="shared" si="24"/>
        <v>1312</v>
      </c>
      <c r="V48" s="40">
        <v>12</v>
      </c>
      <c r="W48" s="40">
        <v>12</v>
      </c>
      <c r="X48" s="40">
        <f t="shared" si="25"/>
        <v>7872</v>
      </c>
      <c r="Y48" s="40">
        <f t="shared" si="26"/>
        <v>88</v>
      </c>
      <c r="Z48" s="40">
        <f t="shared" si="27"/>
        <v>20992</v>
      </c>
      <c r="AC48" s="35" t="s">
        <v>31</v>
      </c>
      <c r="AD48" s="40">
        <v>75</v>
      </c>
      <c r="AE48" s="37">
        <v>75</v>
      </c>
      <c r="AF48" s="37">
        <f t="shared" si="28"/>
        <v>12300</v>
      </c>
      <c r="AG48" s="37">
        <v>4</v>
      </c>
      <c r="AH48" s="37">
        <v>4</v>
      </c>
      <c r="AI48" s="40">
        <f t="shared" si="29"/>
        <v>1312</v>
      </c>
      <c r="AJ48" s="40">
        <v>12</v>
      </c>
      <c r="AK48" s="40">
        <v>12</v>
      </c>
      <c r="AL48" s="40">
        <f t="shared" si="30"/>
        <v>7872</v>
      </c>
      <c r="AM48" s="40">
        <f t="shared" si="31"/>
        <v>91</v>
      </c>
      <c r="AN48" s="40">
        <f t="shared" si="32"/>
        <v>21484</v>
      </c>
    </row>
    <row r="49" ht="14.25" spans="1:40">
      <c r="A49" s="35" t="s">
        <v>32</v>
      </c>
      <c r="B49" s="40">
        <v>118</v>
      </c>
      <c r="C49" s="37">
        <v>118</v>
      </c>
      <c r="D49" s="37">
        <f t="shared" si="18"/>
        <v>19352</v>
      </c>
      <c r="E49" s="37">
        <v>13</v>
      </c>
      <c r="F49" s="37">
        <v>13</v>
      </c>
      <c r="G49" s="40">
        <f t="shared" si="19"/>
        <v>4264</v>
      </c>
      <c r="H49" s="40">
        <v>5</v>
      </c>
      <c r="I49" s="40">
        <v>5</v>
      </c>
      <c r="J49" s="40">
        <f t="shared" si="20"/>
        <v>3280</v>
      </c>
      <c r="K49" s="40">
        <f t="shared" si="21"/>
        <v>136</v>
      </c>
      <c r="L49" s="40">
        <f t="shared" si="22"/>
        <v>26896</v>
      </c>
      <c r="O49" s="35" t="s">
        <v>32</v>
      </c>
      <c r="P49" s="40">
        <v>119</v>
      </c>
      <c r="Q49" s="37">
        <v>119</v>
      </c>
      <c r="R49" s="37">
        <f t="shared" si="23"/>
        <v>19516</v>
      </c>
      <c r="S49" s="37">
        <v>14</v>
      </c>
      <c r="T49" s="37">
        <v>14</v>
      </c>
      <c r="U49" s="40">
        <f t="shared" si="24"/>
        <v>4592</v>
      </c>
      <c r="V49" s="40">
        <v>5</v>
      </c>
      <c r="W49" s="40">
        <v>5</v>
      </c>
      <c r="X49" s="40">
        <f t="shared" si="25"/>
        <v>3280</v>
      </c>
      <c r="Y49" s="40">
        <f t="shared" si="26"/>
        <v>138</v>
      </c>
      <c r="Z49" s="40">
        <f t="shared" si="27"/>
        <v>27388</v>
      </c>
      <c r="AC49" s="35" t="s">
        <v>32</v>
      </c>
      <c r="AD49" s="40">
        <v>119</v>
      </c>
      <c r="AE49" s="37">
        <v>119</v>
      </c>
      <c r="AF49" s="37">
        <f t="shared" si="28"/>
        <v>19516</v>
      </c>
      <c r="AG49" s="37">
        <v>13</v>
      </c>
      <c r="AH49" s="37">
        <v>13</v>
      </c>
      <c r="AI49" s="40">
        <f t="shared" si="29"/>
        <v>4264</v>
      </c>
      <c r="AJ49" s="40">
        <v>5</v>
      </c>
      <c r="AK49" s="40">
        <v>5</v>
      </c>
      <c r="AL49" s="40">
        <f t="shared" si="30"/>
        <v>3280</v>
      </c>
      <c r="AM49" s="40">
        <f t="shared" si="31"/>
        <v>137</v>
      </c>
      <c r="AN49" s="40">
        <f t="shared" si="32"/>
        <v>27060</v>
      </c>
    </row>
    <row r="50" ht="14.25" spans="1:40">
      <c r="A50" s="35" t="s">
        <v>33</v>
      </c>
      <c r="B50" s="40">
        <v>82</v>
      </c>
      <c r="C50" s="37">
        <v>82</v>
      </c>
      <c r="D50" s="37">
        <f t="shared" si="18"/>
        <v>13448</v>
      </c>
      <c r="E50" s="37">
        <v>2</v>
      </c>
      <c r="F50" s="37">
        <v>2</v>
      </c>
      <c r="G50" s="40">
        <f t="shared" si="19"/>
        <v>656</v>
      </c>
      <c r="H50" s="40">
        <v>8</v>
      </c>
      <c r="I50" s="40">
        <v>8</v>
      </c>
      <c r="J50" s="40">
        <f t="shared" si="20"/>
        <v>5248</v>
      </c>
      <c r="K50" s="40">
        <f t="shared" si="21"/>
        <v>92</v>
      </c>
      <c r="L50" s="40">
        <f t="shared" si="22"/>
        <v>19352</v>
      </c>
      <c r="O50" s="35" t="s">
        <v>33</v>
      </c>
      <c r="P50" s="40">
        <v>82</v>
      </c>
      <c r="Q50" s="37">
        <v>82</v>
      </c>
      <c r="R50" s="37">
        <f t="shared" si="23"/>
        <v>13448</v>
      </c>
      <c r="S50" s="37">
        <v>2</v>
      </c>
      <c r="T50" s="37">
        <v>2</v>
      </c>
      <c r="U50" s="40">
        <f t="shared" si="24"/>
        <v>656</v>
      </c>
      <c r="V50" s="40">
        <v>8</v>
      </c>
      <c r="W50" s="40">
        <v>8</v>
      </c>
      <c r="X50" s="40">
        <f t="shared" si="25"/>
        <v>5248</v>
      </c>
      <c r="Y50" s="40">
        <f t="shared" si="26"/>
        <v>92</v>
      </c>
      <c r="Z50" s="40">
        <f t="shared" si="27"/>
        <v>19352</v>
      </c>
      <c r="AC50" s="35" t="s">
        <v>33</v>
      </c>
      <c r="AD50" s="40">
        <v>82</v>
      </c>
      <c r="AE50" s="37">
        <v>82</v>
      </c>
      <c r="AF50" s="37">
        <f t="shared" si="28"/>
        <v>13448</v>
      </c>
      <c r="AG50" s="37">
        <v>2</v>
      </c>
      <c r="AH50" s="37">
        <v>2</v>
      </c>
      <c r="AI50" s="40">
        <f t="shared" si="29"/>
        <v>656</v>
      </c>
      <c r="AJ50" s="40">
        <v>8</v>
      </c>
      <c r="AK50" s="40">
        <v>8</v>
      </c>
      <c r="AL50" s="40">
        <f t="shared" si="30"/>
        <v>5248</v>
      </c>
      <c r="AM50" s="40">
        <f t="shared" si="31"/>
        <v>92</v>
      </c>
      <c r="AN50" s="40">
        <f t="shared" si="32"/>
        <v>19352</v>
      </c>
    </row>
    <row r="51" ht="14.25" spans="1:40">
      <c r="A51" s="35" t="s">
        <v>34</v>
      </c>
      <c r="B51" s="40">
        <v>170</v>
      </c>
      <c r="C51" s="37">
        <v>162</v>
      </c>
      <c r="D51" s="37">
        <f t="shared" si="18"/>
        <v>27880</v>
      </c>
      <c r="E51" s="37">
        <v>7</v>
      </c>
      <c r="F51" s="37">
        <v>7</v>
      </c>
      <c r="G51" s="40">
        <f t="shared" si="19"/>
        <v>2296</v>
      </c>
      <c r="H51" s="40">
        <v>10</v>
      </c>
      <c r="I51" s="40">
        <v>10</v>
      </c>
      <c r="J51" s="40">
        <f t="shared" si="20"/>
        <v>6560</v>
      </c>
      <c r="K51" s="40">
        <f t="shared" si="21"/>
        <v>179</v>
      </c>
      <c r="L51" s="40">
        <f t="shared" si="22"/>
        <v>36736</v>
      </c>
      <c r="O51" s="35" t="s">
        <v>34</v>
      </c>
      <c r="P51" s="40">
        <v>173</v>
      </c>
      <c r="Q51" s="37">
        <v>165</v>
      </c>
      <c r="R51" s="37">
        <f t="shared" si="23"/>
        <v>28372</v>
      </c>
      <c r="S51" s="37">
        <v>7</v>
      </c>
      <c r="T51" s="37">
        <v>7</v>
      </c>
      <c r="U51" s="40">
        <f t="shared" si="24"/>
        <v>2296</v>
      </c>
      <c r="V51" s="40">
        <v>10</v>
      </c>
      <c r="W51" s="40">
        <v>10</v>
      </c>
      <c r="X51" s="40">
        <f t="shared" si="25"/>
        <v>6560</v>
      </c>
      <c r="Y51" s="40">
        <f t="shared" si="26"/>
        <v>182</v>
      </c>
      <c r="Z51" s="40">
        <f t="shared" si="27"/>
        <v>37228</v>
      </c>
      <c r="AC51" s="35" t="s">
        <v>34</v>
      </c>
      <c r="AD51" s="40">
        <v>174</v>
      </c>
      <c r="AE51" s="37">
        <v>166</v>
      </c>
      <c r="AF51" s="37">
        <f t="shared" si="28"/>
        <v>28536</v>
      </c>
      <c r="AG51" s="37">
        <v>7</v>
      </c>
      <c r="AH51" s="37">
        <v>7</v>
      </c>
      <c r="AI51" s="40">
        <f t="shared" si="29"/>
        <v>2296</v>
      </c>
      <c r="AJ51" s="40">
        <v>10</v>
      </c>
      <c r="AK51" s="40">
        <v>10</v>
      </c>
      <c r="AL51" s="40">
        <f t="shared" si="30"/>
        <v>6560</v>
      </c>
      <c r="AM51" s="40">
        <f t="shared" si="31"/>
        <v>183</v>
      </c>
      <c r="AN51" s="40">
        <f t="shared" si="32"/>
        <v>37392</v>
      </c>
    </row>
    <row r="52" ht="14.25" spans="1:40">
      <c r="A52" s="35" t="s">
        <v>35</v>
      </c>
      <c r="B52" s="40">
        <v>96</v>
      </c>
      <c r="C52" s="37">
        <v>96</v>
      </c>
      <c r="D52" s="37">
        <f t="shared" si="18"/>
        <v>15744</v>
      </c>
      <c r="E52" s="37">
        <v>17</v>
      </c>
      <c r="F52" s="37">
        <v>17</v>
      </c>
      <c r="G52" s="40">
        <f t="shared" si="19"/>
        <v>5576</v>
      </c>
      <c r="H52" s="40">
        <v>6</v>
      </c>
      <c r="I52" s="40">
        <v>6</v>
      </c>
      <c r="J52" s="40">
        <f t="shared" si="20"/>
        <v>3936</v>
      </c>
      <c r="K52" s="40">
        <f t="shared" si="21"/>
        <v>119</v>
      </c>
      <c r="L52" s="40">
        <f t="shared" si="22"/>
        <v>25256</v>
      </c>
      <c r="O52" s="35" t="s">
        <v>35</v>
      </c>
      <c r="P52" s="40">
        <v>96</v>
      </c>
      <c r="Q52" s="37">
        <v>96</v>
      </c>
      <c r="R52" s="37">
        <f t="shared" si="23"/>
        <v>15744</v>
      </c>
      <c r="S52" s="37">
        <v>17</v>
      </c>
      <c r="T52" s="37">
        <v>17</v>
      </c>
      <c r="U52" s="40">
        <f t="shared" si="24"/>
        <v>5576</v>
      </c>
      <c r="V52" s="40">
        <v>6</v>
      </c>
      <c r="W52" s="40">
        <v>6</v>
      </c>
      <c r="X52" s="40">
        <f t="shared" si="25"/>
        <v>3936</v>
      </c>
      <c r="Y52" s="40">
        <f t="shared" si="26"/>
        <v>119</v>
      </c>
      <c r="Z52" s="40">
        <f t="shared" si="27"/>
        <v>25256</v>
      </c>
      <c r="AC52" s="35" t="s">
        <v>35</v>
      </c>
      <c r="AD52" s="40">
        <v>95</v>
      </c>
      <c r="AE52" s="37">
        <v>95</v>
      </c>
      <c r="AF52" s="37">
        <f t="shared" si="28"/>
        <v>15580</v>
      </c>
      <c r="AG52" s="37">
        <v>16</v>
      </c>
      <c r="AH52" s="37">
        <v>16</v>
      </c>
      <c r="AI52" s="40">
        <f t="shared" si="29"/>
        <v>5248</v>
      </c>
      <c r="AJ52" s="40">
        <v>6</v>
      </c>
      <c r="AK52" s="40">
        <v>6</v>
      </c>
      <c r="AL52" s="40">
        <f t="shared" si="30"/>
        <v>3936</v>
      </c>
      <c r="AM52" s="40">
        <f t="shared" si="31"/>
        <v>117</v>
      </c>
      <c r="AN52" s="40">
        <f t="shared" si="32"/>
        <v>24764</v>
      </c>
    </row>
    <row r="53" ht="14.25" spans="1:40">
      <c r="A53" s="35" t="s">
        <v>36</v>
      </c>
      <c r="B53" s="40">
        <f t="shared" ref="B53:L53" si="33">SUM(B34:B52)</f>
        <v>1740</v>
      </c>
      <c r="C53" s="40">
        <f t="shared" si="33"/>
        <v>1731</v>
      </c>
      <c r="D53" s="40">
        <f t="shared" si="33"/>
        <v>285360</v>
      </c>
      <c r="E53" s="40">
        <f t="shared" si="33"/>
        <v>111</v>
      </c>
      <c r="F53" s="40">
        <f t="shared" si="33"/>
        <v>111</v>
      </c>
      <c r="G53" s="40">
        <f t="shared" si="33"/>
        <v>36408</v>
      </c>
      <c r="H53" s="40">
        <f t="shared" si="33"/>
        <v>115</v>
      </c>
      <c r="I53" s="40">
        <f t="shared" si="33"/>
        <v>115</v>
      </c>
      <c r="J53" s="40">
        <f t="shared" si="33"/>
        <v>75440</v>
      </c>
      <c r="K53" s="40">
        <f t="shared" si="33"/>
        <v>1957</v>
      </c>
      <c r="L53" s="40">
        <f t="shared" si="33"/>
        <v>397208</v>
      </c>
      <c r="O53" s="35" t="s">
        <v>36</v>
      </c>
      <c r="P53" s="40">
        <f t="shared" ref="P53:Z53" si="34">SUM(P34:P52)</f>
        <v>1758</v>
      </c>
      <c r="Q53" s="40">
        <f t="shared" si="34"/>
        <v>1749</v>
      </c>
      <c r="R53" s="40">
        <f t="shared" si="34"/>
        <v>288312</v>
      </c>
      <c r="S53" s="40">
        <f t="shared" si="34"/>
        <v>113</v>
      </c>
      <c r="T53" s="40">
        <f t="shared" si="34"/>
        <v>113</v>
      </c>
      <c r="U53" s="40">
        <f t="shared" si="34"/>
        <v>37064</v>
      </c>
      <c r="V53" s="40">
        <f t="shared" si="34"/>
        <v>116</v>
      </c>
      <c r="W53" s="40">
        <f t="shared" si="34"/>
        <v>116</v>
      </c>
      <c r="X53" s="40">
        <f t="shared" si="34"/>
        <v>76096</v>
      </c>
      <c r="Y53" s="40">
        <f t="shared" si="34"/>
        <v>1978</v>
      </c>
      <c r="Z53" s="40">
        <f t="shared" si="34"/>
        <v>401472</v>
      </c>
      <c r="AC53" s="35" t="s">
        <v>36</v>
      </c>
      <c r="AD53" s="40">
        <f t="shared" ref="AD53:AN53" si="35">SUM(AD34:AD52)</f>
        <v>1766</v>
      </c>
      <c r="AE53" s="40">
        <f t="shared" si="35"/>
        <v>1757</v>
      </c>
      <c r="AF53" s="40">
        <f t="shared" si="35"/>
        <v>289624</v>
      </c>
      <c r="AG53" s="40">
        <f t="shared" si="35"/>
        <v>113</v>
      </c>
      <c r="AH53" s="40">
        <f t="shared" si="35"/>
        <v>113</v>
      </c>
      <c r="AI53" s="40">
        <f t="shared" si="35"/>
        <v>37064</v>
      </c>
      <c r="AJ53" s="40">
        <f t="shared" si="35"/>
        <v>116</v>
      </c>
      <c r="AK53" s="40">
        <f t="shared" si="35"/>
        <v>116</v>
      </c>
      <c r="AL53" s="40">
        <f t="shared" si="35"/>
        <v>76096</v>
      </c>
      <c r="AM53" s="40">
        <f t="shared" si="35"/>
        <v>1986</v>
      </c>
      <c r="AN53" s="40">
        <f t="shared" si="35"/>
        <v>402784</v>
      </c>
    </row>
    <row r="54" ht="14.25" spans="1:40">
      <c r="A54" s="44" t="s">
        <v>37</v>
      </c>
      <c r="B54" s="45"/>
      <c r="C54" s="46"/>
      <c r="D54" s="37">
        <f>C53+F53+I53</f>
        <v>1957</v>
      </c>
      <c r="E54" s="38"/>
      <c r="F54" s="39"/>
      <c r="G54" s="44" t="s">
        <v>38</v>
      </c>
      <c r="H54" s="46"/>
      <c r="I54" s="37">
        <f>D53+G53+J53</f>
        <v>397208</v>
      </c>
      <c r="J54" s="38"/>
      <c r="K54" s="38"/>
      <c r="L54" s="39"/>
      <c r="AC54" s="44" t="s">
        <v>37</v>
      </c>
      <c r="AD54" s="45"/>
      <c r="AE54" s="46"/>
      <c r="AF54" s="37">
        <f>AE53+AH53+AK53</f>
        <v>1986</v>
      </c>
      <c r="AG54" s="38"/>
      <c r="AH54" s="39"/>
      <c r="AI54" s="44" t="s">
        <v>38</v>
      </c>
      <c r="AJ54" s="46"/>
      <c r="AK54" s="37">
        <f>AF53+AI53+AL53</f>
        <v>402784</v>
      </c>
      <c r="AL54" s="38"/>
      <c r="AM54" s="38"/>
      <c r="AN54" s="39"/>
    </row>
  </sheetData>
  <mergeCells count="80">
    <mergeCell ref="A1:L1"/>
    <mergeCell ref="O1:Z1"/>
    <mergeCell ref="AC1:AN1"/>
    <mergeCell ref="A2:L2"/>
    <mergeCell ref="O2:Z2"/>
    <mergeCell ref="AC2:AN2"/>
    <mergeCell ref="A3:G3"/>
    <mergeCell ref="J3:L3"/>
    <mergeCell ref="O3:U3"/>
    <mergeCell ref="X3:Z3"/>
    <mergeCell ref="AC3:AI3"/>
    <mergeCell ref="AL3:AN3"/>
    <mergeCell ref="B4:D4"/>
    <mergeCell ref="E4:G4"/>
    <mergeCell ref="H4:J4"/>
    <mergeCell ref="P4:R4"/>
    <mergeCell ref="S4:U4"/>
    <mergeCell ref="V4:X4"/>
    <mergeCell ref="AD4:AF4"/>
    <mergeCell ref="AG4:AI4"/>
    <mergeCell ref="AJ4:AL4"/>
    <mergeCell ref="A26:C26"/>
    <mergeCell ref="D26:F26"/>
    <mergeCell ref="G26:H26"/>
    <mergeCell ref="I26:L26"/>
    <mergeCell ref="O26:Q26"/>
    <mergeCell ref="R26:T26"/>
    <mergeCell ref="U26:V26"/>
    <mergeCell ref="W26:Z26"/>
    <mergeCell ref="AC26:AE26"/>
    <mergeCell ref="AF26:AH26"/>
    <mergeCell ref="AI26:AJ26"/>
    <mergeCell ref="AK26:AN26"/>
    <mergeCell ref="A29:L29"/>
    <mergeCell ref="O29:Z29"/>
    <mergeCell ref="AC29:AN29"/>
    <mergeCell ref="A30:L30"/>
    <mergeCell ref="O30:Z30"/>
    <mergeCell ref="AC30:AN30"/>
    <mergeCell ref="A31:G31"/>
    <mergeCell ref="J31:L31"/>
    <mergeCell ref="O31:U31"/>
    <mergeCell ref="X31:Z31"/>
    <mergeCell ref="AC31:AI31"/>
    <mergeCell ref="AL31:AN31"/>
    <mergeCell ref="B32:D32"/>
    <mergeCell ref="E32:G32"/>
    <mergeCell ref="H32:J32"/>
    <mergeCell ref="P32:R32"/>
    <mergeCell ref="S32:U32"/>
    <mergeCell ref="V32:X32"/>
    <mergeCell ref="AD32:AF32"/>
    <mergeCell ref="AG32:AI32"/>
    <mergeCell ref="AJ32:AL32"/>
    <mergeCell ref="A54:C54"/>
    <mergeCell ref="D54:F54"/>
    <mergeCell ref="G54:H54"/>
    <mergeCell ref="I54:L54"/>
    <mergeCell ref="AC54:AE54"/>
    <mergeCell ref="AF54:AH54"/>
    <mergeCell ref="AI54:AJ54"/>
    <mergeCell ref="AK54:AN54"/>
    <mergeCell ref="A4:A5"/>
    <mergeCell ref="A32:A33"/>
    <mergeCell ref="K4:K5"/>
    <mergeCell ref="K32:K33"/>
    <mergeCell ref="L4:L5"/>
    <mergeCell ref="L32:L33"/>
    <mergeCell ref="O4:O5"/>
    <mergeCell ref="O32:O33"/>
    <mergeCell ref="Y4:Y5"/>
    <mergeCell ref="Y32:Y33"/>
    <mergeCell ref="Z4:Z5"/>
    <mergeCell ref="Z32:Z33"/>
    <mergeCell ref="AC4:AC5"/>
    <mergeCell ref="AC32:AC33"/>
    <mergeCell ref="AM4:AM5"/>
    <mergeCell ref="AM32:AM33"/>
    <mergeCell ref="AN4:AN5"/>
    <mergeCell ref="AN32:AN3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8"/>
  <sheetViews>
    <sheetView workbookViewId="0">
      <selection activeCell="S16" sqref="S16"/>
    </sheetView>
  </sheetViews>
  <sheetFormatPr defaultColWidth="9" defaultRowHeight="13.5"/>
  <sheetData>
    <row r="1" ht="20.25" spans="1:28">
      <c r="A1" s="1" t="s">
        <v>45</v>
      </c>
      <c r="B1" s="1"/>
      <c r="C1" s="1"/>
      <c r="D1" s="1"/>
      <c r="E1" s="1"/>
      <c r="F1" s="1"/>
      <c r="G1" s="1"/>
      <c r="H1" s="1"/>
      <c r="K1" s="1" t="s">
        <v>46</v>
      </c>
      <c r="L1" s="1"/>
      <c r="M1" s="1"/>
      <c r="N1" s="1"/>
      <c r="O1" s="1"/>
      <c r="P1" s="1"/>
      <c r="Q1" s="1"/>
      <c r="R1" s="1"/>
      <c r="U1" s="1" t="s">
        <v>47</v>
      </c>
      <c r="V1" s="1"/>
      <c r="W1" s="1"/>
      <c r="X1" s="1"/>
      <c r="Y1" s="1"/>
      <c r="Z1" s="1"/>
      <c r="AA1" s="1"/>
      <c r="AB1" s="1"/>
    </row>
    <row r="2" ht="14.25" spans="1:28">
      <c r="A2" s="2" t="s">
        <v>3</v>
      </c>
      <c r="B2" s="2"/>
      <c r="C2" s="2"/>
      <c r="D2" s="2"/>
      <c r="E2" s="2"/>
      <c r="F2" s="2"/>
      <c r="G2" s="2"/>
      <c r="H2" s="2"/>
      <c r="K2" s="2" t="s">
        <v>3</v>
      </c>
      <c r="L2" s="2"/>
      <c r="M2" s="2"/>
      <c r="N2" s="2"/>
      <c r="O2" s="2"/>
      <c r="P2" s="2"/>
      <c r="Q2" s="2"/>
      <c r="R2" s="2"/>
      <c r="U2" s="2" t="s">
        <v>3</v>
      </c>
      <c r="V2" s="2"/>
      <c r="W2" s="2"/>
      <c r="X2" s="2"/>
      <c r="Y2" s="2"/>
      <c r="Z2" s="2"/>
      <c r="AA2" s="2"/>
      <c r="AB2" s="2"/>
    </row>
    <row r="3" ht="14.25" spans="1:28">
      <c r="A3" s="23" t="s">
        <v>4</v>
      </c>
      <c r="B3" s="23"/>
      <c r="C3" s="23"/>
      <c r="D3" s="4"/>
      <c r="E3" s="5"/>
      <c r="F3" s="24"/>
      <c r="G3" s="25" t="s">
        <v>5</v>
      </c>
      <c r="H3" s="25"/>
      <c r="K3" s="23" t="s">
        <v>4</v>
      </c>
      <c r="L3" s="23"/>
      <c r="M3" s="23"/>
      <c r="N3" s="4"/>
      <c r="O3" s="5"/>
      <c r="P3" s="24"/>
      <c r="Q3" s="25" t="s">
        <v>6</v>
      </c>
      <c r="R3" s="25"/>
      <c r="U3" s="23" t="s">
        <v>4</v>
      </c>
      <c r="V3" s="23"/>
      <c r="W3" s="23"/>
      <c r="X3" s="4"/>
      <c r="Y3" s="5"/>
      <c r="Z3" s="24"/>
      <c r="AA3" s="25" t="s">
        <v>7</v>
      </c>
      <c r="AB3" s="25"/>
    </row>
    <row r="4" ht="14.25" spans="1:28">
      <c r="A4" s="7" t="s">
        <v>8</v>
      </c>
      <c r="B4" s="11" t="s">
        <v>9</v>
      </c>
      <c r="C4" s="11"/>
      <c r="D4" s="11" t="s">
        <v>10</v>
      </c>
      <c r="E4" s="11"/>
      <c r="F4" s="11" t="s">
        <v>11</v>
      </c>
      <c r="G4" s="11"/>
      <c r="H4" s="7" t="s">
        <v>13</v>
      </c>
      <c r="K4" s="7" t="s">
        <v>8</v>
      </c>
      <c r="L4" s="11" t="s">
        <v>9</v>
      </c>
      <c r="M4" s="11"/>
      <c r="N4" s="11" t="s">
        <v>10</v>
      </c>
      <c r="O4" s="11"/>
      <c r="P4" s="11" t="s">
        <v>11</v>
      </c>
      <c r="Q4" s="11"/>
      <c r="R4" s="7" t="s">
        <v>13</v>
      </c>
      <c r="U4" s="7" t="s">
        <v>8</v>
      </c>
      <c r="V4" s="11" t="s">
        <v>9</v>
      </c>
      <c r="W4" s="11"/>
      <c r="X4" s="11" t="s">
        <v>10</v>
      </c>
      <c r="Y4" s="11"/>
      <c r="Z4" s="11" t="s">
        <v>11</v>
      </c>
      <c r="AA4" s="11"/>
      <c r="AB4" s="7" t="s">
        <v>13</v>
      </c>
    </row>
    <row r="5" ht="14.25" spans="1:28">
      <c r="A5" s="7"/>
      <c r="B5" s="13" t="s">
        <v>48</v>
      </c>
      <c r="C5" s="13" t="s">
        <v>16</v>
      </c>
      <c r="D5" s="13" t="s">
        <v>48</v>
      </c>
      <c r="E5" s="13" t="s">
        <v>16</v>
      </c>
      <c r="F5" s="13" t="s">
        <v>48</v>
      </c>
      <c r="G5" s="13" t="s">
        <v>16</v>
      </c>
      <c r="H5" s="7"/>
      <c r="K5" s="7"/>
      <c r="L5" s="13" t="s">
        <v>48</v>
      </c>
      <c r="M5" s="13" t="s">
        <v>16</v>
      </c>
      <c r="N5" s="13" t="s">
        <v>48</v>
      </c>
      <c r="O5" s="13" t="s">
        <v>16</v>
      </c>
      <c r="P5" s="13" t="s">
        <v>48</v>
      </c>
      <c r="Q5" s="13" t="s">
        <v>16</v>
      </c>
      <c r="R5" s="7"/>
      <c r="U5" s="7"/>
      <c r="V5" s="13" t="s">
        <v>48</v>
      </c>
      <c r="W5" s="13" t="s">
        <v>16</v>
      </c>
      <c r="X5" s="13" t="s">
        <v>48</v>
      </c>
      <c r="Y5" s="13" t="s">
        <v>16</v>
      </c>
      <c r="Z5" s="13" t="s">
        <v>48</v>
      </c>
      <c r="AA5" s="13" t="s">
        <v>16</v>
      </c>
      <c r="AB5" s="7"/>
    </row>
    <row r="6" ht="42.75" spans="1:28">
      <c r="A6" s="26" t="s">
        <v>49</v>
      </c>
      <c r="B6" s="15">
        <v>41</v>
      </c>
      <c r="C6" s="16">
        <f t="shared" ref="C6:C11" si="0">B6*164</f>
        <v>6724</v>
      </c>
      <c r="D6" s="15">
        <v>10</v>
      </c>
      <c r="E6" s="15">
        <f t="shared" ref="E6:E11" si="1">D6*492</f>
        <v>4920</v>
      </c>
      <c r="F6" s="15">
        <v>9</v>
      </c>
      <c r="G6" s="15">
        <f t="shared" ref="G6:G11" si="2">F6*984</f>
        <v>8856</v>
      </c>
      <c r="H6" s="15">
        <f t="shared" ref="H6:H12" si="3">G6+E6+C6</f>
        <v>20500</v>
      </c>
      <c r="K6" s="26" t="s">
        <v>49</v>
      </c>
      <c r="L6" s="15">
        <v>40</v>
      </c>
      <c r="M6" s="16">
        <f t="shared" ref="M6:M11" si="4">L6*164</f>
        <v>6560</v>
      </c>
      <c r="N6" s="15">
        <v>10</v>
      </c>
      <c r="O6" s="15">
        <f t="shared" ref="O6:O11" si="5">N6*492</f>
        <v>4920</v>
      </c>
      <c r="P6" s="15">
        <v>8</v>
      </c>
      <c r="Q6" s="15">
        <f t="shared" ref="Q6:Q11" si="6">P6*984</f>
        <v>7872</v>
      </c>
      <c r="R6" s="15">
        <f t="shared" ref="R6:R12" si="7">Q6+O6+M6</f>
        <v>19352</v>
      </c>
      <c r="U6" s="26" t="s">
        <v>49</v>
      </c>
      <c r="V6" s="15">
        <v>40</v>
      </c>
      <c r="W6" s="16">
        <f t="shared" ref="W6:W11" si="8">V6*164</f>
        <v>6560</v>
      </c>
      <c r="X6" s="15">
        <v>11</v>
      </c>
      <c r="Y6" s="15">
        <f t="shared" ref="Y6:Y11" si="9">X6*492</f>
        <v>5412</v>
      </c>
      <c r="Z6" s="15">
        <v>9</v>
      </c>
      <c r="AA6" s="15">
        <f t="shared" ref="AA6:AA11" si="10">Z6*984</f>
        <v>8856</v>
      </c>
      <c r="AB6" s="15">
        <f t="shared" ref="AB6:AB12" si="11">AA6+Y6+W6</f>
        <v>20828</v>
      </c>
    </row>
    <row r="7" ht="42.75" spans="1:28">
      <c r="A7" s="26" t="s">
        <v>50</v>
      </c>
      <c r="B7" s="15">
        <v>28</v>
      </c>
      <c r="C7" s="16">
        <f t="shared" si="0"/>
        <v>4592</v>
      </c>
      <c r="D7" s="15">
        <v>11</v>
      </c>
      <c r="E7" s="15">
        <f t="shared" si="1"/>
        <v>5412</v>
      </c>
      <c r="F7" s="15">
        <v>5</v>
      </c>
      <c r="G7" s="15">
        <f t="shared" si="2"/>
        <v>4920</v>
      </c>
      <c r="H7" s="15">
        <f t="shared" si="3"/>
        <v>14924</v>
      </c>
      <c r="K7" s="26" t="s">
        <v>50</v>
      </c>
      <c r="L7" s="15">
        <v>28</v>
      </c>
      <c r="M7" s="16">
        <f t="shared" si="4"/>
        <v>4592</v>
      </c>
      <c r="N7" s="15">
        <v>10</v>
      </c>
      <c r="O7" s="15">
        <f t="shared" si="5"/>
        <v>4920</v>
      </c>
      <c r="P7" s="15">
        <v>5</v>
      </c>
      <c r="Q7" s="15">
        <f t="shared" si="6"/>
        <v>4920</v>
      </c>
      <c r="R7" s="15">
        <f t="shared" si="7"/>
        <v>14432</v>
      </c>
      <c r="U7" s="26" t="s">
        <v>50</v>
      </c>
      <c r="V7" s="15">
        <v>28</v>
      </c>
      <c r="W7" s="16">
        <f t="shared" si="8"/>
        <v>4592</v>
      </c>
      <c r="X7" s="15">
        <v>10</v>
      </c>
      <c r="Y7" s="15">
        <f t="shared" si="9"/>
        <v>4920</v>
      </c>
      <c r="Z7" s="15">
        <v>5</v>
      </c>
      <c r="AA7" s="15">
        <f t="shared" si="10"/>
        <v>4920</v>
      </c>
      <c r="AB7" s="15">
        <f t="shared" si="11"/>
        <v>14432</v>
      </c>
    </row>
    <row r="8" ht="42.75" spans="1:28">
      <c r="A8" s="26" t="s">
        <v>51</v>
      </c>
      <c r="B8" s="15">
        <v>33</v>
      </c>
      <c r="C8" s="16">
        <f t="shared" si="0"/>
        <v>5412</v>
      </c>
      <c r="D8" s="15">
        <v>8</v>
      </c>
      <c r="E8" s="15">
        <f t="shared" si="1"/>
        <v>3936</v>
      </c>
      <c r="F8" s="15">
        <v>9</v>
      </c>
      <c r="G8" s="15">
        <f t="shared" si="2"/>
        <v>8856</v>
      </c>
      <c r="H8" s="15">
        <f t="shared" si="3"/>
        <v>18204</v>
      </c>
      <c r="K8" s="26" t="s">
        <v>51</v>
      </c>
      <c r="L8" s="15">
        <v>33</v>
      </c>
      <c r="M8" s="16">
        <f t="shared" si="4"/>
        <v>5412</v>
      </c>
      <c r="N8" s="15">
        <v>8</v>
      </c>
      <c r="O8" s="15">
        <f t="shared" si="5"/>
        <v>3936</v>
      </c>
      <c r="P8" s="15">
        <v>9</v>
      </c>
      <c r="Q8" s="15">
        <f t="shared" si="6"/>
        <v>8856</v>
      </c>
      <c r="R8" s="15">
        <f t="shared" si="7"/>
        <v>18204</v>
      </c>
      <c r="U8" s="26" t="s">
        <v>51</v>
      </c>
      <c r="V8" s="15">
        <v>32</v>
      </c>
      <c r="W8" s="16">
        <f t="shared" si="8"/>
        <v>5248</v>
      </c>
      <c r="X8" s="15">
        <v>8</v>
      </c>
      <c r="Y8" s="15">
        <f t="shared" si="9"/>
        <v>3936</v>
      </c>
      <c r="Z8" s="15">
        <v>9</v>
      </c>
      <c r="AA8" s="15">
        <f t="shared" si="10"/>
        <v>8856</v>
      </c>
      <c r="AB8" s="15">
        <f t="shared" si="11"/>
        <v>18040</v>
      </c>
    </row>
    <row r="9" ht="42.75" spans="1:28">
      <c r="A9" s="26" t="s">
        <v>52</v>
      </c>
      <c r="B9" s="15">
        <v>20</v>
      </c>
      <c r="C9" s="16">
        <f t="shared" si="0"/>
        <v>3280</v>
      </c>
      <c r="D9" s="15">
        <v>19</v>
      </c>
      <c r="E9" s="15">
        <f t="shared" si="1"/>
        <v>9348</v>
      </c>
      <c r="F9" s="15">
        <v>11</v>
      </c>
      <c r="G9" s="15">
        <f t="shared" si="2"/>
        <v>10824</v>
      </c>
      <c r="H9" s="15">
        <f t="shared" si="3"/>
        <v>23452</v>
      </c>
      <c r="K9" s="26" t="s">
        <v>52</v>
      </c>
      <c r="L9" s="15">
        <v>20</v>
      </c>
      <c r="M9" s="16">
        <f t="shared" si="4"/>
        <v>3280</v>
      </c>
      <c r="N9" s="15">
        <v>19</v>
      </c>
      <c r="O9" s="15">
        <f t="shared" si="5"/>
        <v>9348</v>
      </c>
      <c r="P9" s="15">
        <v>11</v>
      </c>
      <c r="Q9" s="15">
        <f t="shared" si="6"/>
        <v>10824</v>
      </c>
      <c r="R9" s="15">
        <f t="shared" si="7"/>
        <v>23452</v>
      </c>
      <c r="U9" s="26" t="s">
        <v>52</v>
      </c>
      <c r="V9" s="15">
        <v>20</v>
      </c>
      <c r="W9" s="16">
        <f t="shared" si="8"/>
        <v>3280</v>
      </c>
      <c r="X9" s="15">
        <v>19</v>
      </c>
      <c r="Y9" s="15">
        <f t="shared" si="9"/>
        <v>9348</v>
      </c>
      <c r="Z9" s="15">
        <v>10</v>
      </c>
      <c r="AA9" s="15">
        <f t="shared" si="10"/>
        <v>9840</v>
      </c>
      <c r="AB9" s="15">
        <f t="shared" si="11"/>
        <v>22468</v>
      </c>
    </row>
    <row r="10" ht="42.75" spans="1:28">
      <c r="A10" s="26" t="s">
        <v>53</v>
      </c>
      <c r="B10" s="15">
        <v>30</v>
      </c>
      <c r="C10" s="16">
        <f t="shared" si="0"/>
        <v>4920</v>
      </c>
      <c r="D10" s="15">
        <v>16</v>
      </c>
      <c r="E10" s="15">
        <f t="shared" si="1"/>
        <v>7872</v>
      </c>
      <c r="F10" s="15">
        <v>12</v>
      </c>
      <c r="G10" s="15">
        <f t="shared" si="2"/>
        <v>11808</v>
      </c>
      <c r="H10" s="15">
        <f t="shared" si="3"/>
        <v>24600</v>
      </c>
      <c r="K10" s="26" t="s">
        <v>53</v>
      </c>
      <c r="L10" s="15">
        <v>30</v>
      </c>
      <c r="M10" s="16">
        <f t="shared" si="4"/>
        <v>4920</v>
      </c>
      <c r="N10" s="15">
        <v>15</v>
      </c>
      <c r="O10" s="15">
        <f t="shared" si="5"/>
        <v>7380</v>
      </c>
      <c r="P10" s="15">
        <v>12</v>
      </c>
      <c r="Q10" s="15">
        <f t="shared" si="6"/>
        <v>11808</v>
      </c>
      <c r="R10" s="15">
        <f t="shared" si="7"/>
        <v>24108</v>
      </c>
      <c r="U10" s="26" t="s">
        <v>53</v>
      </c>
      <c r="V10" s="15">
        <v>30</v>
      </c>
      <c r="W10" s="16">
        <f t="shared" si="8"/>
        <v>4920</v>
      </c>
      <c r="X10" s="15">
        <v>15</v>
      </c>
      <c r="Y10" s="15">
        <f t="shared" si="9"/>
        <v>7380</v>
      </c>
      <c r="Z10" s="15">
        <v>11</v>
      </c>
      <c r="AA10" s="15">
        <f t="shared" si="10"/>
        <v>10824</v>
      </c>
      <c r="AB10" s="15">
        <f t="shared" si="11"/>
        <v>23124</v>
      </c>
    </row>
    <row r="11" ht="57" spans="1:28">
      <c r="A11" s="14" t="s">
        <v>54</v>
      </c>
      <c r="B11" s="15">
        <v>12</v>
      </c>
      <c r="C11" s="16">
        <f t="shared" si="0"/>
        <v>1968</v>
      </c>
      <c r="D11" s="27">
        <v>2</v>
      </c>
      <c r="E11" s="15">
        <f t="shared" si="1"/>
        <v>984</v>
      </c>
      <c r="F11" s="15">
        <v>0</v>
      </c>
      <c r="G11" s="15">
        <f t="shared" si="2"/>
        <v>0</v>
      </c>
      <c r="H11" s="15">
        <f t="shared" si="3"/>
        <v>2952</v>
      </c>
      <c r="K11" s="14" t="s">
        <v>54</v>
      </c>
      <c r="L11" s="15">
        <v>12</v>
      </c>
      <c r="M11" s="16">
        <f t="shared" si="4"/>
        <v>1968</v>
      </c>
      <c r="N11" s="27">
        <v>2</v>
      </c>
      <c r="O11" s="15">
        <f t="shared" si="5"/>
        <v>984</v>
      </c>
      <c r="P11" s="15">
        <v>0</v>
      </c>
      <c r="Q11" s="15">
        <f t="shared" si="6"/>
        <v>0</v>
      </c>
      <c r="R11" s="15">
        <f t="shared" si="7"/>
        <v>2952</v>
      </c>
      <c r="U11" s="14" t="s">
        <v>54</v>
      </c>
      <c r="V11" s="15">
        <v>11</v>
      </c>
      <c r="W11" s="16">
        <f t="shared" si="8"/>
        <v>1804</v>
      </c>
      <c r="X11" s="27">
        <v>2</v>
      </c>
      <c r="Y11" s="15">
        <f t="shared" si="9"/>
        <v>984</v>
      </c>
      <c r="Z11" s="15">
        <v>0</v>
      </c>
      <c r="AA11" s="15">
        <f t="shared" si="10"/>
        <v>0</v>
      </c>
      <c r="AB11" s="15">
        <f t="shared" si="11"/>
        <v>2788</v>
      </c>
    </row>
    <row r="12" ht="14.25" spans="1:28">
      <c r="A12" s="18" t="s">
        <v>55</v>
      </c>
      <c r="B12" s="15">
        <f t="shared" ref="B12:G12" si="12">SUM(B6:B11)</f>
        <v>164</v>
      </c>
      <c r="C12" s="28">
        <f t="shared" si="12"/>
        <v>26896</v>
      </c>
      <c r="D12" s="15">
        <f t="shared" si="12"/>
        <v>66</v>
      </c>
      <c r="E12" s="15">
        <f t="shared" si="12"/>
        <v>32472</v>
      </c>
      <c r="F12" s="15">
        <f t="shared" si="12"/>
        <v>46</v>
      </c>
      <c r="G12" s="15">
        <f t="shared" si="12"/>
        <v>45264</v>
      </c>
      <c r="H12" s="15">
        <f t="shared" si="3"/>
        <v>104632</v>
      </c>
      <c r="K12" s="18" t="s">
        <v>55</v>
      </c>
      <c r="L12" s="15">
        <f t="shared" ref="L12:Q12" si="13">SUM(L6:L11)</f>
        <v>163</v>
      </c>
      <c r="M12" s="28">
        <f t="shared" si="13"/>
        <v>26732</v>
      </c>
      <c r="N12" s="15">
        <f t="shared" si="13"/>
        <v>64</v>
      </c>
      <c r="O12" s="15">
        <f t="shared" si="13"/>
        <v>31488</v>
      </c>
      <c r="P12" s="15">
        <f t="shared" si="13"/>
        <v>45</v>
      </c>
      <c r="Q12" s="15">
        <f t="shared" si="13"/>
        <v>44280</v>
      </c>
      <c r="R12" s="15">
        <f t="shared" si="7"/>
        <v>102500</v>
      </c>
      <c r="U12" s="18" t="s">
        <v>55</v>
      </c>
      <c r="V12" s="15">
        <f t="shared" ref="V12:AA12" si="14">SUM(V6:V11)</f>
        <v>161</v>
      </c>
      <c r="W12" s="28">
        <f t="shared" si="14"/>
        <v>26404</v>
      </c>
      <c r="X12" s="15">
        <f t="shared" si="14"/>
        <v>65</v>
      </c>
      <c r="Y12" s="15">
        <f t="shared" si="14"/>
        <v>31980</v>
      </c>
      <c r="Z12" s="15">
        <f t="shared" si="14"/>
        <v>44</v>
      </c>
      <c r="AA12" s="15">
        <f t="shared" si="14"/>
        <v>43296</v>
      </c>
      <c r="AB12" s="15">
        <f t="shared" si="11"/>
        <v>101680</v>
      </c>
    </row>
    <row r="13" ht="14.25" spans="1:28">
      <c r="A13" s="29" t="s">
        <v>37</v>
      </c>
      <c r="B13" s="29"/>
      <c r="C13" s="21">
        <f>B12+D12+F12</f>
        <v>276</v>
      </c>
      <c r="D13" s="22"/>
      <c r="E13" s="19" t="s">
        <v>38</v>
      </c>
      <c r="F13" s="20"/>
      <c r="G13" s="30">
        <f>C12+E12+G12</f>
        <v>104632</v>
      </c>
      <c r="H13" s="30"/>
      <c r="K13" s="29" t="s">
        <v>37</v>
      </c>
      <c r="L13" s="29"/>
      <c r="M13" s="21">
        <f>L12+N12+P12</f>
        <v>272</v>
      </c>
      <c r="N13" s="22"/>
      <c r="O13" s="19" t="s">
        <v>38</v>
      </c>
      <c r="P13" s="20"/>
      <c r="Q13" s="30">
        <f>M12+O12+Q12</f>
        <v>102500</v>
      </c>
      <c r="R13" s="30"/>
      <c r="U13" s="29" t="s">
        <v>37</v>
      </c>
      <c r="V13" s="29"/>
      <c r="W13" s="21">
        <f>V12+X12+Z12</f>
        <v>270</v>
      </c>
      <c r="X13" s="22"/>
      <c r="Y13" s="19" t="s">
        <v>38</v>
      </c>
      <c r="Z13" s="20"/>
      <c r="AA13" s="30">
        <f>W12+Y12+AA12</f>
        <v>101680</v>
      </c>
      <c r="AB13" s="30"/>
    </row>
    <row r="16" ht="20.25" spans="1:28">
      <c r="A16" s="1" t="s">
        <v>56</v>
      </c>
      <c r="B16" s="1"/>
      <c r="C16" s="1"/>
      <c r="D16" s="1"/>
      <c r="E16" s="1"/>
      <c r="F16" s="1"/>
      <c r="G16" s="1"/>
      <c r="H16" s="1"/>
      <c r="K16" s="1" t="s">
        <v>57</v>
      </c>
      <c r="L16" s="1"/>
      <c r="M16" s="1"/>
      <c r="N16" s="1"/>
      <c r="O16" s="1"/>
      <c r="P16" s="1"/>
      <c r="Q16" s="1"/>
      <c r="R16" s="1"/>
      <c r="U16" s="1" t="s">
        <v>57</v>
      </c>
      <c r="V16" s="1"/>
      <c r="W16" s="1"/>
      <c r="X16" s="1"/>
      <c r="Y16" s="1"/>
      <c r="Z16" s="1"/>
      <c r="AA16" s="1"/>
      <c r="AB16" s="1"/>
    </row>
    <row r="17" ht="14.25" spans="1:28">
      <c r="A17" s="2" t="s">
        <v>3</v>
      </c>
      <c r="B17" s="2"/>
      <c r="C17" s="2"/>
      <c r="D17" s="2"/>
      <c r="E17" s="2"/>
      <c r="F17" s="2"/>
      <c r="G17" s="2"/>
      <c r="H17" s="2"/>
      <c r="K17" s="2" t="s">
        <v>3</v>
      </c>
      <c r="L17" s="2"/>
      <c r="M17" s="2"/>
      <c r="N17" s="2"/>
      <c r="O17" s="2"/>
      <c r="P17" s="2"/>
      <c r="Q17" s="2"/>
      <c r="R17" s="2"/>
      <c r="U17" s="2" t="s">
        <v>3</v>
      </c>
      <c r="V17" s="2"/>
      <c r="W17" s="2"/>
      <c r="X17" s="2"/>
      <c r="Y17" s="2"/>
      <c r="Z17" s="2"/>
      <c r="AA17" s="2"/>
      <c r="AB17" s="2"/>
    </row>
    <row r="18" ht="14.25" spans="1:28">
      <c r="A18" s="23" t="s">
        <v>4</v>
      </c>
      <c r="B18" s="23"/>
      <c r="C18" s="23"/>
      <c r="D18" s="4"/>
      <c r="E18" s="5"/>
      <c r="F18" s="24"/>
      <c r="G18" s="25" t="s">
        <v>42</v>
      </c>
      <c r="H18" s="25"/>
      <c r="K18" s="23" t="s">
        <v>4</v>
      </c>
      <c r="L18" s="23"/>
      <c r="M18" s="23"/>
      <c r="N18" s="4"/>
      <c r="O18" s="5"/>
      <c r="P18" s="24"/>
      <c r="Q18" s="25" t="s">
        <v>43</v>
      </c>
      <c r="R18" s="25"/>
      <c r="U18" s="23" t="s">
        <v>4</v>
      </c>
      <c r="V18" s="23"/>
      <c r="W18" s="23"/>
      <c r="X18" s="4"/>
      <c r="Y18" s="5"/>
      <c r="Z18" s="24"/>
      <c r="AA18" s="25" t="s">
        <v>43</v>
      </c>
      <c r="AB18" s="25"/>
    </row>
    <row r="19" ht="14.25" spans="1:28">
      <c r="A19" s="7" t="s">
        <v>8</v>
      </c>
      <c r="B19" s="11" t="s">
        <v>9</v>
      </c>
      <c r="C19" s="11"/>
      <c r="D19" s="11" t="s">
        <v>10</v>
      </c>
      <c r="E19" s="11"/>
      <c r="F19" s="11" t="s">
        <v>11</v>
      </c>
      <c r="G19" s="11"/>
      <c r="H19" s="7" t="s">
        <v>13</v>
      </c>
      <c r="K19" s="7" t="s">
        <v>8</v>
      </c>
      <c r="L19" s="11" t="s">
        <v>9</v>
      </c>
      <c r="M19" s="11"/>
      <c r="N19" s="11" t="s">
        <v>10</v>
      </c>
      <c r="O19" s="11"/>
      <c r="P19" s="11" t="s">
        <v>11</v>
      </c>
      <c r="Q19" s="11"/>
      <c r="R19" s="7" t="s">
        <v>13</v>
      </c>
      <c r="U19" s="7" t="s">
        <v>8</v>
      </c>
      <c r="V19" s="11" t="s">
        <v>9</v>
      </c>
      <c r="W19" s="11"/>
      <c r="X19" s="11" t="s">
        <v>10</v>
      </c>
      <c r="Y19" s="11"/>
      <c r="Z19" s="11" t="s">
        <v>11</v>
      </c>
      <c r="AA19" s="11"/>
      <c r="AB19" s="7" t="s">
        <v>13</v>
      </c>
    </row>
    <row r="20" ht="14.25" spans="1:28">
      <c r="A20" s="7"/>
      <c r="B20" s="13" t="s">
        <v>48</v>
      </c>
      <c r="C20" s="13" t="s">
        <v>16</v>
      </c>
      <c r="D20" s="13" t="s">
        <v>48</v>
      </c>
      <c r="E20" s="13" t="s">
        <v>16</v>
      </c>
      <c r="F20" s="13" t="s">
        <v>48</v>
      </c>
      <c r="G20" s="13" t="s">
        <v>16</v>
      </c>
      <c r="H20" s="7"/>
      <c r="K20" s="7"/>
      <c r="L20" s="13" t="s">
        <v>48</v>
      </c>
      <c r="M20" s="13" t="s">
        <v>16</v>
      </c>
      <c r="N20" s="13" t="s">
        <v>48</v>
      </c>
      <c r="O20" s="13" t="s">
        <v>16</v>
      </c>
      <c r="P20" s="13" t="s">
        <v>48</v>
      </c>
      <c r="Q20" s="13" t="s">
        <v>16</v>
      </c>
      <c r="R20" s="7"/>
      <c r="U20" s="7"/>
      <c r="V20" s="13" t="s">
        <v>48</v>
      </c>
      <c r="W20" s="13" t="s">
        <v>16</v>
      </c>
      <c r="X20" s="13" t="s">
        <v>48</v>
      </c>
      <c r="Y20" s="13" t="s">
        <v>16</v>
      </c>
      <c r="Z20" s="13" t="s">
        <v>48</v>
      </c>
      <c r="AA20" s="13" t="s">
        <v>16</v>
      </c>
      <c r="AB20" s="7"/>
    </row>
    <row r="21" ht="42.75" spans="1:28">
      <c r="A21" s="26" t="s">
        <v>49</v>
      </c>
      <c r="B21" s="15">
        <v>40</v>
      </c>
      <c r="C21" s="16">
        <f t="shared" ref="C21:C26" si="15">B21*164</f>
        <v>6560</v>
      </c>
      <c r="D21" s="15">
        <v>10</v>
      </c>
      <c r="E21" s="15">
        <f t="shared" ref="E21:E26" si="16">D21*492</f>
        <v>4920</v>
      </c>
      <c r="F21" s="15">
        <v>9</v>
      </c>
      <c r="G21" s="15">
        <f t="shared" ref="G21:G26" si="17">F21*984</f>
        <v>8856</v>
      </c>
      <c r="H21" s="15">
        <f t="shared" ref="H21:H27" si="18">G21+E21+C21</f>
        <v>20336</v>
      </c>
      <c r="K21" s="26" t="s">
        <v>49</v>
      </c>
      <c r="L21" s="15">
        <v>39</v>
      </c>
      <c r="M21" s="16">
        <f t="shared" ref="M21:M26" si="19">L21*164</f>
        <v>6396</v>
      </c>
      <c r="N21" s="15">
        <v>10</v>
      </c>
      <c r="O21" s="15">
        <f t="shared" ref="O21:O26" si="20">N21*492</f>
        <v>4920</v>
      </c>
      <c r="P21" s="15">
        <v>9</v>
      </c>
      <c r="Q21" s="15">
        <f t="shared" ref="Q21:Q26" si="21">P21*984</f>
        <v>8856</v>
      </c>
      <c r="R21" s="15">
        <f t="shared" ref="R21:R27" si="22">Q21+O21+M21</f>
        <v>20172</v>
      </c>
      <c r="U21" s="26" t="s">
        <v>49</v>
      </c>
      <c r="V21" s="15">
        <v>39</v>
      </c>
      <c r="W21" s="16">
        <f t="shared" ref="W21:W26" si="23">V21*164</f>
        <v>6396</v>
      </c>
      <c r="X21" s="15">
        <v>10</v>
      </c>
      <c r="Y21" s="15">
        <f t="shared" ref="Y21:Y26" si="24">X21*492</f>
        <v>4920</v>
      </c>
      <c r="Z21" s="15">
        <v>9</v>
      </c>
      <c r="AA21" s="15">
        <f t="shared" ref="AA21:AA26" si="25">Z21*984</f>
        <v>8856</v>
      </c>
      <c r="AB21" s="15">
        <f t="shared" ref="AB21:AB27" si="26">AA21+Y21+W21</f>
        <v>20172</v>
      </c>
    </row>
    <row r="22" ht="42.75" spans="1:28">
      <c r="A22" s="26" t="s">
        <v>50</v>
      </c>
      <c r="B22" s="15">
        <v>28</v>
      </c>
      <c r="C22" s="16">
        <f t="shared" si="15"/>
        <v>4592</v>
      </c>
      <c r="D22" s="15">
        <v>10</v>
      </c>
      <c r="E22" s="15">
        <f t="shared" si="16"/>
        <v>4920</v>
      </c>
      <c r="F22" s="15">
        <v>5</v>
      </c>
      <c r="G22" s="15">
        <f t="shared" si="17"/>
        <v>4920</v>
      </c>
      <c r="H22" s="15">
        <f t="shared" si="18"/>
        <v>14432</v>
      </c>
      <c r="K22" s="26" t="s">
        <v>50</v>
      </c>
      <c r="L22" s="15">
        <v>28</v>
      </c>
      <c r="M22" s="16">
        <f t="shared" si="19"/>
        <v>4592</v>
      </c>
      <c r="N22" s="15">
        <v>10</v>
      </c>
      <c r="O22" s="15">
        <f t="shared" si="20"/>
        <v>4920</v>
      </c>
      <c r="P22" s="15">
        <v>5</v>
      </c>
      <c r="Q22" s="15">
        <f t="shared" si="21"/>
        <v>4920</v>
      </c>
      <c r="R22" s="15">
        <f t="shared" si="22"/>
        <v>14432</v>
      </c>
      <c r="U22" s="26" t="s">
        <v>50</v>
      </c>
      <c r="V22" s="15">
        <v>28</v>
      </c>
      <c r="W22" s="16">
        <f t="shared" si="23"/>
        <v>4592</v>
      </c>
      <c r="X22" s="15">
        <v>10</v>
      </c>
      <c r="Y22" s="15">
        <f t="shared" si="24"/>
        <v>4920</v>
      </c>
      <c r="Z22" s="15">
        <v>5</v>
      </c>
      <c r="AA22" s="15">
        <f t="shared" si="25"/>
        <v>4920</v>
      </c>
      <c r="AB22" s="15">
        <f t="shared" si="26"/>
        <v>14432</v>
      </c>
    </row>
    <row r="23" ht="42.75" spans="1:28">
      <c r="A23" s="26" t="s">
        <v>51</v>
      </c>
      <c r="B23" s="15">
        <v>32</v>
      </c>
      <c r="C23" s="16">
        <f t="shared" si="15"/>
        <v>5248</v>
      </c>
      <c r="D23" s="15">
        <v>8</v>
      </c>
      <c r="E23" s="15">
        <f t="shared" si="16"/>
        <v>3936</v>
      </c>
      <c r="F23" s="15">
        <v>8</v>
      </c>
      <c r="G23" s="15">
        <f t="shared" si="17"/>
        <v>7872</v>
      </c>
      <c r="H23" s="15">
        <f t="shared" si="18"/>
        <v>17056</v>
      </c>
      <c r="K23" s="26" t="s">
        <v>51</v>
      </c>
      <c r="L23" s="15">
        <v>31</v>
      </c>
      <c r="M23" s="16">
        <f t="shared" si="19"/>
        <v>5084</v>
      </c>
      <c r="N23" s="15">
        <v>8</v>
      </c>
      <c r="O23" s="15">
        <f t="shared" si="20"/>
        <v>3936</v>
      </c>
      <c r="P23" s="15">
        <v>8</v>
      </c>
      <c r="Q23" s="15">
        <f t="shared" si="21"/>
        <v>7872</v>
      </c>
      <c r="R23" s="15">
        <f t="shared" si="22"/>
        <v>16892</v>
      </c>
      <c r="U23" s="26" t="s">
        <v>51</v>
      </c>
      <c r="V23" s="15">
        <v>31</v>
      </c>
      <c r="W23" s="16">
        <f t="shared" si="23"/>
        <v>5084</v>
      </c>
      <c r="X23" s="15">
        <v>8</v>
      </c>
      <c r="Y23" s="15">
        <f t="shared" si="24"/>
        <v>3936</v>
      </c>
      <c r="Z23" s="15">
        <v>8</v>
      </c>
      <c r="AA23" s="15">
        <f t="shared" si="25"/>
        <v>7872</v>
      </c>
      <c r="AB23" s="15">
        <f t="shared" si="26"/>
        <v>16892</v>
      </c>
    </row>
    <row r="24" ht="42.75" spans="1:28">
      <c r="A24" s="26" t="s">
        <v>52</v>
      </c>
      <c r="B24" s="15">
        <v>20</v>
      </c>
      <c r="C24" s="16">
        <f t="shared" si="15"/>
        <v>3280</v>
      </c>
      <c r="D24" s="15">
        <v>19</v>
      </c>
      <c r="E24" s="15">
        <f t="shared" si="16"/>
        <v>9348</v>
      </c>
      <c r="F24" s="15">
        <v>10</v>
      </c>
      <c r="G24" s="15">
        <f t="shared" si="17"/>
        <v>9840</v>
      </c>
      <c r="H24" s="15">
        <f t="shared" si="18"/>
        <v>22468</v>
      </c>
      <c r="K24" s="26" t="s">
        <v>52</v>
      </c>
      <c r="L24" s="15">
        <v>20</v>
      </c>
      <c r="M24" s="16">
        <f t="shared" si="19"/>
        <v>3280</v>
      </c>
      <c r="N24" s="15">
        <v>19</v>
      </c>
      <c r="O24" s="15">
        <f t="shared" si="20"/>
        <v>9348</v>
      </c>
      <c r="P24" s="15">
        <v>11</v>
      </c>
      <c r="Q24" s="15">
        <f t="shared" si="21"/>
        <v>10824</v>
      </c>
      <c r="R24" s="15">
        <f t="shared" si="22"/>
        <v>23452</v>
      </c>
      <c r="U24" s="26" t="s">
        <v>52</v>
      </c>
      <c r="V24" s="15">
        <v>20</v>
      </c>
      <c r="W24" s="16">
        <f t="shared" si="23"/>
        <v>3280</v>
      </c>
      <c r="X24" s="15">
        <v>19</v>
      </c>
      <c r="Y24" s="15">
        <f t="shared" si="24"/>
        <v>9348</v>
      </c>
      <c r="Z24" s="15">
        <v>11</v>
      </c>
      <c r="AA24" s="15">
        <f t="shared" si="25"/>
        <v>10824</v>
      </c>
      <c r="AB24" s="15">
        <f t="shared" si="26"/>
        <v>23452</v>
      </c>
    </row>
    <row r="25" ht="42.75" spans="1:28">
      <c r="A25" s="26" t="s">
        <v>53</v>
      </c>
      <c r="B25" s="15">
        <v>30</v>
      </c>
      <c r="C25" s="16">
        <f t="shared" si="15"/>
        <v>4920</v>
      </c>
      <c r="D25" s="15">
        <v>16</v>
      </c>
      <c r="E25" s="15">
        <f t="shared" si="16"/>
        <v>7872</v>
      </c>
      <c r="F25" s="15">
        <v>11</v>
      </c>
      <c r="G25" s="15">
        <f t="shared" si="17"/>
        <v>10824</v>
      </c>
      <c r="H25" s="15">
        <f t="shared" si="18"/>
        <v>23616</v>
      </c>
      <c r="K25" s="26" t="s">
        <v>53</v>
      </c>
      <c r="L25" s="15">
        <v>29</v>
      </c>
      <c r="M25" s="16">
        <f t="shared" si="19"/>
        <v>4756</v>
      </c>
      <c r="N25" s="15">
        <v>16</v>
      </c>
      <c r="O25" s="15">
        <f t="shared" si="20"/>
        <v>7872</v>
      </c>
      <c r="P25" s="15">
        <v>11</v>
      </c>
      <c r="Q25" s="15">
        <f t="shared" si="21"/>
        <v>10824</v>
      </c>
      <c r="R25" s="15">
        <f t="shared" si="22"/>
        <v>23452</v>
      </c>
      <c r="U25" s="26" t="s">
        <v>53</v>
      </c>
      <c r="V25" s="15">
        <v>29</v>
      </c>
      <c r="W25" s="16">
        <f t="shared" si="23"/>
        <v>4756</v>
      </c>
      <c r="X25" s="15">
        <v>16</v>
      </c>
      <c r="Y25" s="15">
        <f t="shared" si="24"/>
        <v>7872</v>
      </c>
      <c r="Z25" s="15">
        <v>11</v>
      </c>
      <c r="AA25" s="15">
        <f t="shared" si="25"/>
        <v>10824</v>
      </c>
      <c r="AB25" s="15">
        <f t="shared" si="26"/>
        <v>23452</v>
      </c>
    </row>
    <row r="26" ht="57" spans="1:28">
      <c r="A26" s="14" t="s">
        <v>54</v>
      </c>
      <c r="B26" s="15">
        <v>11</v>
      </c>
      <c r="C26" s="16">
        <f t="shared" si="15"/>
        <v>1804</v>
      </c>
      <c r="D26" s="27">
        <v>2</v>
      </c>
      <c r="E26" s="15">
        <f t="shared" si="16"/>
        <v>984</v>
      </c>
      <c r="F26" s="15">
        <v>0</v>
      </c>
      <c r="G26" s="15">
        <f t="shared" si="17"/>
        <v>0</v>
      </c>
      <c r="H26" s="15">
        <f t="shared" si="18"/>
        <v>2788</v>
      </c>
      <c r="K26" s="14" t="s">
        <v>54</v>
      </c>
      <c r="L26" s="15">
        <v>11</v>
      </c>
      <c r="M26" s="16">
        <f t="shared" si="19"/>
        <v>1804</v>
      </c>
      <c r="N26" s="27">
        <v>2</v>
      </c>
      <c r="O26" s="15">
        <f t="shared" si="20"/>
        <v>984</v>
      </c>
      <c r="P26" s="15">
        <v>0</v>
      </c>
      <c r="Q26" s="15">
        <f t="shared" si="21"/>
        <v>0</v>
      </c>
      <c r="R26" s="15">
        <f t="shared" si="22"/>
        <v>2788</v>
      </c>
      <c r="U26" s="14" t="s">
        <v>54</v>
      </c>
      <c r="V26" s="15">
        <v>11</v>
      </c>
      <c r="W26" s="16">
        <f t="shared" si="23"/>
        <v>1804</v>
      </c>
      <c r="X26" s="27">
        <v>2</v>
      </c>
      <c r="Y26" s="15">
        <f t="shared" si="24"/>
        <v>984</v>
      </c>
      <c r="Z26" s="15">
        <v>0</v>
      </c>
      <c r="AA26" s="15">
        <f t="shared" si="25"/>
        <v>0</v>
      </c>
      <c r="AB26" s="15">
        <f t="shared" si="26"/>
        <v>2788</v>
      </c>
    </row>
    <row r="27" ht="14.25" spans="1:28">
      <c r="A27" s="18" t="s">
        <v>55</v>
      </c>
      <c r="B27" s="15">
        <f t="shared" ref="B27:G27" si="27">SUM(B21:B26)</f>
        <v>161</v>
      </c>
      <c r="C27" s="28">
        <f t="shared" si="27"/>
        <v>26404</v>
      </c>
      <c r="D27" s="15">
        <f t="shared" si="27"/>
        <v>65</v>
      </c>
      <c r="E27" s="15">
        <f t="shared" si="27"/>
        <v>31980</v>
      </c>
      <c r="F27" s="15">
        <f t="shared" si="27"/>
        <v>43</v>
      </c>
      <c r="G27" s="15">
        <f t="shared" si="27"/>
        <v>42312</v>
      </c>
      <c r="H27" s="15">
        <f t="shared" si="18"/>
        <v>100696</v>
      </c>
      <c r="K27" s="18" t="s">
        <v>55</v>
      </c>
      <c r="L27" s="15">
        <f t="shared" ref="L27:Q27" si="28">SUM(L21:L26)</f>
        <v>158</v>
      </c>
      <c r="M27" s="28">
        <f t="shared" si="28"/>
        <v>25912</v>
      </c>
      <c r="N27" s="15">
        <f t="shared" si="28"/>
        <v>65</v>
      </c>
      <c r="O27" s="15">
        <f t="shared" si="28"/>
        <v>31980</v>
      </c>
      <c r="P27" s="15">
        <f t="shared" si="28"/>
        <v>44</v>
      </c>
      <c r="Q27" s="15">
        <f t="shared" si="28"/>
        <v>43296</v>
      </c>
      <c r="R27" s="15">
        <f t="shared" si="22"/>
        <v>101188</v>
      </c>
      <c r="U27" s="18" t="s">
        <v>55</v>
      </c>
      <c r="V27" s="15">
        <f t="shared" ref="V27:AA27" si="29">SUM(V21:V26)</f>
        <v>158</v>
      </c>
      <c r="W27" s="28">
        <f t="shared" si="29"/>
        <v>25912</v>
      </c>
      <c r="X27" s="15">
        <f t="shared" si="29"/>
        <v>65</v>
      </c>
      <c r="Y27" s="15">
        <f t="shared" si="29"/>
        <v>31980</v>
      </c>
      <c r="Z27" s="15">
        <f t="shared" si="29"/>
        <v>44</v>
      </c>
      <c r="AA27" s="15">
        <f t="shared" si="29"/>
        <v>43296</v>
      </c>
      <c r="AB27" s="15">
        <f t="shared" si="26"/>
        <v>101188</v>
      </c>
    </row>
    <row r="28" ht="14.25" spans="11:28">
      <c r="K28" s="29" t="s">
        <v>37</v>
      </c>
      <c r="L28" s="29"/>
      <c r="M28" s="21">
        <f>L27+N27+P27</f>
        <v>267</v>
      </c>
      <c r="N28" s="22"/>
      <c r="O28" s="19" t="s">
        <v>38</v>
      </c>
      <c r="P28" s="20"/>
      <c r="Q28" s="30">
        <f>M27+O27+Q27</f>
        <v>101188</v>
      </c>
      <c r="R28" s="30"/>
      <c r="U28" s="29" t="s">
        <v>37</v>
      </c>
      <c r="V28" s="29"/>
      <c r="W28" s="21">
        <f>V27+X27+Z27</f>
        <v>267</v>
      </c>
      <c r="X28" s="22"/>
      <c r="Y28" s="19" t="s">
        <v>38</v>
      </c>
      <c r="Z28" s="20"/>
      <c r="AA28" s="30">
        <f>W27+Y27+AA27</f>
        <v>101188</v>
      </c>
      <c r="AB28" s="30"/>
    </row>
  </sheetData>
  <mergeCells count="74">
    <mergeCell ref="A1:H1"/>
    <mergeCell ref="K1:R1"/>
    <mergeCell ref="U1:AB1"/>
    <mergeCell ref="A2:H2"/>
    <mergeCell ref="K2:R2"/>
    <mergeCell ref="U2:AB2"/>
    <mergeCell ref="A3:E3"/>
    <mergeCell ref="G3:H3"/>
    <mergeCell ref="K3:O3"/>
    <mergeCell ref="Q3:R3"/>
    <mergeCell ref="U3:Y3"/>
    <mergeCell ref="AA3:AB3"/>
    <mergeCell ref="B4:C4"/>
    <mergeCell ref="D4:E4"/>
    <mergeCell ref="F4:G4"/>
    <mergeCell ref="L4:M4"/>
    <mergeCell ref="N4:O4"/>
    <mergeCell ref="P4:Q4"/>
    <mergeCell ref="V4:W4"/>
    <mergeCell ref="X4:Y4"/>
    <mergeCell ref="Z4:AA4"/>
    <mergeCell ref="A13:B13"/>
    <mergeCell ref="C13:D13"/>
    <mergeCell ref="E13:F13"/>
    <mergeCell ref="G13:H13"/>
    <mergeCell ref="K13:L13"/>
    <mergeCell ref="M13:N13"/>
    <mergeCell ref="O13:P13"/>
    <mergeCell ref="Q13:R13"/>
    <mergeCell ref="U13:V13"/>
    <mergeCell ref="W13:X13"/>
    <mergeCell ref="Y13:Z13"/>
    <mergeCell ref="AA13:AB13"/>
    <mergeCell ref="A16:H16"/>
    <mergeCell ref="K16:R16"/>
    <mergeCell ref="U16:AB16"/>
    <mergeCell ref="A17:H17"/>
    <mergeCell ref="K17:R17"/>
    <mergeCell ref="U17:AB17"/>
    <mergeCell ref="A18:E18"/>
    <mergeCell ref="G18:H18"/>
    <mergeCell ref="K18:O18"/>
    <mergeCell ref="Q18:R18"/>
    <mergeCell ref="U18:Y18"/>
    <mergeCell ref="AA18:AB18"/>
    <mergeCell ref="B19:C19"/>
    <mergeCell ref="D19:E19"/>
    <mergeCell ref="F19:G19"/>
    <mergeCell ref="L19:M19"/>
    <mergeCell ref="N19:O19"/>
    <mergeCell ref="P19:Q19"/>
    <mergeCell ref="V19:W19"/>
    <mergeCell ref="X19:Y19"/>
    <mergeCell ref="Z19:AA19"/>
    <mergeCell ref="K28:L28"/>
    <mergeCell ref="M28:N28"/>
    <mergeCell ref="O28:P28"/>
    <mergeCell ref="Q28:R28"/>
    <mergeCell ref="U28:V28"/>
    <mergeCell ref="W28:X28"/>
    <mergeCell ref="Y28:Z28"/>
    <mergeCell ref="AA28:AB28"/>
    <mergeCell ref="A4:A5"/>
    <mergeCell ref="A19:A20"/>
    <mergeCell ref="H4:H5"/>
    <mergeCell ref="H19:H20"/>
    <mergeCell ref="K4:K5"/>
    <mergeCell ref="K19:K20"/>
    <mergeCell ref="R4:R5"/>
    <mergeCell ref="R19:R20"/>
    <mergeCell ref="U4:U5"/>
    <mergeCell ref="U19:U20"/>
    <mergeCell ref="AB4:AB5"/>
    <mergeCell ref="AB19:AB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9"/>
  <sheetViews>
    <sheetView tabSelected="1" topLeftCell="A7" workbookViewId="0">
      <selection activeCell="T21" sqref="T21"/>
    </sheetView>
  </sheetViews>
  <sheetFormatPr defaultColWidth="9" defaultRowHeight="13.5"/>
  <sheetData>
    <row r="1" ht="20.25" spans="1:28">
      <c r="A1" s="1" t="s">
        <v>0</v>
      </c>
      <c r="B1" s="1"/>
      <c r="C1" s="1"/>
      <c r="D1" s="1"/>
      <c r="E1" s="1"/>
      <c r="F1" s="1"/>
      <c r="G1" s="1"/>
      <c r="H1" s="1"/>
      <c r="K1" s="1" t="s">
        <v>1</v>
      </c>
      <c r="L1" s="1"/>
      <c r="M1" s="1"/>
      <c r="N1" s="1"/>
      <c r="O1" s="1"/>
      <c r="P1" s="1"/>
      <c r="Q1" s="1"/>
      <c r="R1" s="1"/>
      <c r="U1" s="1" t="s">
        <v>2</v>
      </c>
      <c r="V1" s="1"/>
      <c r="W1" s="1"/>
      <c r="X1" s="1"/>
      <c r="Y1" s="1"/>
      <c r="Z1" s="1"/>
      <c r="AA1" s="1"/>
      <c r="AB1" s="1"/>
    </row>
    <row r="2" ht="14.25" spans="1:28">
      <c r="A2" s="2" t="s">
        <v>3</v>
      </c>
      <c r="B2" s="2"/>
      <c r="C2" s="2"/>
      <c r="D2" s="2"/>
      <c r="E2" s="2"/>
      <c r="F2" s="2"/>
      <c r="G2" s="2"/>
      <c r="H2" s="2"/>
      <c r="K2" s="2" t="s">
        <v>3</v>
      </c>
      <c r="L2" s="2"/>
      <c r="M2" s="2"/>
      <c r="N2" s="2"/>
      <c r="O2" s="2"/>
      <c r="P2" s="2"/>
      <c r="Q2" s="2"/>
      <c r="R2" s="2"/>
      <c r="U2" s="2" t="s">
        <v>3</v>
      </c>
      <c r="V2" s="2"/>
      <c r="W2" s="2"/>
      <c r="X2" s="2"/>
      <c r="Y2" s="2"/>
      <c r="Z2" s="2"/>
      <c r="AA2" s="2"/>
      <c r="AB2" s="2"/>
    </row>
    <row r="3" ht="14.25" spans="1:28">
      <c r="A3" s="3" t="s">
        <v>4</v>
      </c>
      <c r="B3" s="3"/>
      <c r="C3" s="3"/>
      <c r="D3" s="4"/>
      <c r="E3" s="5"/>
      <c r="F3" s="5"/>
      <c r="G3" s="6" t="s">
        <v>5</v>
      </c>
      <c r="H3" s="6"/>
      <c r="K3" s="3" t="s">
        <v>4</v>
      </c>
      <c r="L3" s="3"/>
      <c r="M3" s="3"/>
      <c r="N3" s="4"/>
      <c r="O3" s="5"/>
      <c r="P3" s="5"/>
      <c r="Q3" s="6" t="s">
        <v>6</v>
      </c>
      <c r="R3" s="6"/>
      <c r="U3" s="3" t="s">
        <v>4</v>
      </c>
      <c r="V3" s="3"/>
      <c r="W3" s="3"/>
      <c r="X3" s="4"/>
      <c r="Y3" s="5"/>
      <c r="Z3" s="5"/>
      <c r="AA3" s="6" t="s">
        <v>7</v>
      </c>
      <c r="AB3" s="6"/>
    </row>
    <row r="4" ht="14.25" spans="1:28">
      <c r="A4" s="7" t="s">
        <v>8</v>
      </c>
      <c r="B4" s="8" t="s">
        <v>9</v>
      </c>
      <c r="C4" s="8"/>
      <c r="D4" s="9" t="s">
        <v>10</v>
      </c>
      <c r="E4" s="10"/>
      <c r="F4" s="11" t="s">
        <v>11</v>
      </c>
      <c r="G4" s="11"/>
      <c r="H4" s="7" t="s">
        <v>13</v>
      </c>
      <c r="K4" s="7" t="s">
        <v>8</v>
      </c>
      <c r="L4" s="8" t="s">
        <v>9</v>
      </c>
      <c r="M4" s="8"/>
      <c r="N4" s="9" t="s">
        <v>10</v>
      </c>
      <c r="O4" s="10"/>
      <c r="P4" s="11" t="s">
        <v>11</v>
      </c>
      <c r="Q4" s="11"/>
      <c r="R4" s="7" t="s">
        <v>13</v>
      </c>
      <c r="U4" s="7" t="s">
        <v>8</v>
      </c>
      <c r="V4" s="8" t="s">
        <v>9</v>
      </c>
      <c r="W4" s="8"/>
      <c r="X4" s="9" t="s">
        <v>10</v>
      </c>
      <c r="Y4" s="10"/>
      <c r="Z4" s="11" t="s">
        <v>11</v>
      </c>
      <c r="AA4" s="11"/>
      <c r="AB4" s="7" t="s">
        <v>13</v>
      </c>
    </row>
    <row r="5" ht="14.25" spans="1:28">
      <c r="A5" s="7"/>
      <c r="B5" s="12" t="s">
        <v>48</v>
      </c>
      <c r="C5" s="13" t="s">
        <v>16</v>
      </c>
      <c r="D5" s="13" t="s">
        <v>48</v>
      </c>
      <c r="E5" s="13" t="s">
        <v>16</v>
      </c>
      <c r="F5" s="13" t="s">
        <v>48</v>
      </c>
      <c r="G5" s="13" t="s">
        <v>16</v>
      </c>
      <c r="H5" s="7"/>
      <c r="K5" s="7"/>
      <c r="L5" s="12" t="s">
        <v>48</v>
      </c>
      <c r="M5" s="13" t="s">
        <v>16</v>
      </c>
      <c r="N5" s="13" t="s">
        <v>48</v>
      </c>
      <c r="O5" s="13" t="s">
        <v>16</v>
      </c>
      <c r="P5" s="13" t="s">
        <v>48</v>
      </c>
      <c r="Q5" s="13" t="s">
        <v>16</v>
      </c>
      <c r="R5" s="7"/>
      <c r="U5" s="7"/>
      <c r="V5" s="12" t="s">
        <v>48</v>
      </c>
      <c r="W5" s="13" t="s">
        <v>16</v>
      </c>
      <c r="X5" s="13" t="s">
        <v>48</v>
      </c>
      <c r="Y5" s="13" t="s">
        <v>16</v>
      </c>
      <c r="Z5" s="13" t="s">
        <v>48</v>
      </c>
      <c r="AA5" s="13" t="s">
        <v>16</v>
      </c>
      <c r="AB5" s="7"/>
    </row>
    <row r="6" ht="50" customHeight="1" spans="1:28">
      <c r="A6" s="14" t="s">
        <v>58</v>
      </c>
      <c r="B6" s="15"/>
      <c r="C6" s="16"/>
      <c r="D6" s="17">
        <v>8</v>
      </c>
      <c r="E6" s="15">
        <f>D6*328</f>
        <v>2624</v>
      </c>
      <c r="F6" s="15">
        <v>4</v>
      </c>
      <c r="G6" s="15">
        <f t="shared" ref="G6:G10" si="0">F6*656</f>
        <v>2624</v>
      </c>
      <c r="H6" s="15">
        <f t="shared" ref="H6:H10" si="1">C6+E6+G6</f>
        <v>5248</v>
      </c>
      <c r="K6" s="14" t="s">
        <v>58</v>
      </c>
      <c r="L6" s="15"/>
      <c r="M6" s="16"/>
      <c r="N6" s="17">
        <v>8</v>
      </c>
      <c r="O6" s="15">
        <f>N6*328</f>
        <v>2624</v>
      </c>
      <c r="P6" s="15">
        <v>4</v>
      </c>
      <c r="Q6" s="15">
        <f t="shared" ref="Q6:Q10" si="2">P6*656</f>
        <v>2624</v>
      </c>
      <c r="R6" s="15">
        <f t="shared" ref="R6:R10" si="3">M6+O6+Q6</f>
        <v>5248</v>
      </c>
      <c r="U6" s="14" t="s">
        <v>58</v>
      </c>
      <c r="V6" s="15"/>
      <c r="W6" s="16"/>
      <c r="X6" s="17">
        <v>8</v>
      </c>
      <c r="Y6" s="15">
        <f>X6*328</f>
        <v>2624</v>
      </c>
      <c r="Z6" s="15">
        <v>4</v>
      </c>
      <c r="AA6" s="15">
        <f t="shared" ref="AA6:AA10" si="4">Z6*656</f>
        <v>2624</v>
      </c>
      <c r="AB6" s="15">
        <f t="shared" ref="AB6:AB10" si="5">W6+Y6+AA6</f>
        <v>5248</v>
      </c>
    </row>
    <row r="7" ht="50" customHeight="1" spans="1:28">
      <c r="A7" s="14" t="s">
        <v>59</v>
      </c>
      <c r="B7" s="15"/>
      <c r="C7" s="16"/>
      <c r="D7" s="17">
        <v>2</v>
      </c>
      <c r="E7" s="15">
        <f>D7*328</f>
        <v>656</v>
      </c>
      <c r="F7" s="15">
        <v>3</v>
      </c>
      <c r="G7" s="15">
        <f t="shared" si="0"/>
        <v>1968</v>
      </c>
      <c r="H7" s="15">
        <f t="shared" si="1"/>
        <v>2624</v>
      </c>
      <c r="K7" s="14" t="s">
        <v>59</v>
      </c>
      <c r="L7" s="15"/>
      <c r="M7" s="16"/>
      <c r="N7" s="17">
        <v>2</v>
      </c>
      <c r="O7" s="15">
        <f>N7*328</f>
        <v>656</v>
      </c>
      <c r="P7" s="15">
        <v>3</v>
      </c>
      <c r="Q7" s="15">
        <f t="shared" si="2"/>
        <v>1968</v>
      </c>
      <c r="R7" s="15">
        <f t="shared" si="3"/>
        <v>2624</v>
      </c>
      <c r="U7" s="14" t="s">
        <v>59</v>
      </c>
      <c r="V7" s="15"/>
      <c r="W7" s="16"/>
      <c r="X7" s="17">
        <v>2</v>
      </c>
      <c r="Y7" s="15">
        <f>X7*328</f>
        <v>656</v>
      </c>
      <c r="Z7" s="15">
        <v>3</v>
      </c>
      <c r="AA7" s="15">
        <f t="shared" si="4"/>
        <v>1968</v>
      </c>
      <c r="AB7" s="15">
        <f t="shared" si="5"/>
        <v>2624</v>
      </c>
    </row>
    <row r="8" ht="50" customHeight="1" spans="1:28">
      <c r="A8" s="14" t="s">
        <v>60</v>
      </c>
      <c r="B8" s="15"/>
      <c r="C8" s="16"/>
      <c r="D8" s="17"/>
      <c r="E8" s="15"/>
      <c r="F8" s="15">
        <v>1</v>
      </c>
      <c r="G8" s="15">
        <f t="shared" si="0"/>
        <v>656</v>
      </c>
      <c r="H8" s="15">
        <f t="shared" si="1"/>
        <v>656</v>
      </c>
      <c r="K8" s="14" t="s">
        <v>60</v>
      </c>
      <c r="L8" s="15"/>
      <c r="M8" s="16"/>
      <c r="N8" s="17"/>
      <c r="O8" s="15"/>
      <c r="P8" s="15">
        <v>1</v>
      </c>
      <c r="Q8" s="15">
        <f t="shared" si="2"/>
        <v>656</v>
      </c>
      <c r="R8" s="15">
        <f t="shared" si="3"/>
        <v>656</v>
      </c>
      <c r="U8" s="14" t="s">
        <v>60</v>
      </c>
      <c r="V8" s="15"/>
      <c r="W8" s="16"/>
      <c r="X8" s="17"/>
      <c r="Y8" s="15"/>
      <c r="Z8" s="15">
        <v>1</v>
      </c>
      <c r="AA8" s="15">
        <f t="shared" si="4"/>
        <v>656</v>
      </c>
      <c r="AB8" s="15">
        <f t="shared" si="5"/>
        <v>656</v>
      </c>
    </row>
    <row r="9" ht="50" customHeight="1" spans="1:28">
      <c r="A9" s="14" t="s">
        <v>61</v>
      </c>
      <c r="B9" s="15"/>
      <c r="C9" s="16"/>
      <c r="D9" s="17"/>
      <c r="E9" s="15"/>
      <c r="F9" s="15">
        <v>1</v>
      </c>
      <c r="G9" s="15">
        <f t="shared" si="0"/>
        <v>656</v>
      </c>
      <c r="H9" s="15">
        <f t="shared" si="1"/>
        <v>656</v>
      </c>
      <c r="K9" s="14" t="s">
        <v>61</v>
      </c>
      <c r="L9" s="15"/>
      <c r="M9" s="16"/>
      <c r="N9" s="17"/>
      <c r="O9" s="15"/>
      <c r="P9" s="15">
        <v>0</v>
      </c>
      <c r="Q9" s="15">
        <f t="shared" si="2"/>
        <v>0</v>
      </c>
      <c r="R9" s="15">
        <f t="shared" si="3"/>
        <v>0</v>
      </c>
      <c r="U9" s="14" t="s">
        <v>61</v>
      </c>
      <c r="V9" s="15"/>
      <c r="W9" s="16"/>
      <c r="X9" s="17"/>
      <c r="Y9" s="15"/>
      <c r="Z9" s="15">
        <v>0</v>
      </c>
      <c r="AA9" s="15">
        <f t="shared" si="4"/>
        <v>0</v>
      </c>
      <c r="AB9" s="15">
        <f t="shared" si="5"/>
        <v>0</v>
      </c>
    </row>
    <row r="10" ht="50" customHeight="1" spans="1:28">
      <c r="A10" s="14" t="s">
        <v>62</v>
      </c>
      <c r="B10" s="15"/>
      <c r="C10" s="17"/>
      <c r="D10" s="17"/>
      <c r="E10" s="15"/>
      <c r="F10" s="15">
        <v>0</v>
      </c>
      <c r="G10" s="15">
        <f t="shared" si="0"/>
        <v>0</v>
      </c>
      <c r="H10" s="15">
        <f t="shared" si="1"/>
        <v>0</v>
      </c>
      <c r="K10" s="14" t="s">
        <v>62</v>
      </c>
      <c r="L10" s="15"/>
      <c r="M10" s="17"/>
      <c r="N10" s="17"/>
      <c r="O10" s="15"/>
      <c r="P10" s="15">
        <v>0</v>
      </c>
      <c r="Q10" s="15">
        <f t="shared" si="2"/>
        <v>0</v>
      </c>
      <c r="R10" s="15">
        <f t="shared" si="3"/>
        <v>0</v>
      </c>
      <c r="U10" s="14" t="s">
        <v>62</v>
      </c>
      <c r="V10" s="15"/>
      <c r="W10" s="17"/>
      <c r="X10" s="17"/>
      <c r="Y10" s="15"/>
      <c r="Z10" s="15">
        <v>0</v>
      </c>
      <c r="AA10" s="15">
        <f t="shared" si="4"/>
        <v>0</v>
      </c>
      <c r="AB10" s="15">
        <f t="shared" si="5"/>
        <v>0</v>
      </c>
    </row>
    <row r="11" ht="14.25" spans="1:28">
      <c r="A11" s="18" t="s">
        <v>55</v>
      </c>
      <c r="B11" s="15"/>
      <c r="C11" s="15"/>
      <c r="D11" s="15">
        <f>SUM(D6:D9)</f>
        <v>10</v>
      </c>
      <c r="E11" s="15">
        <f>SUM(E6:E9)</f>
        <v>3280</v>
      </c>
      <c r="F11" s="15">
        <f t="shared" ref="F11:H11" si="6">SUM(F6:F10)</f>
        <v>9</v>
      </c>
      <c r="G11" s="15">
        <f t="shared" si="6"/>
        <v>5904</v>
      </c>
      <c r="H11" s="15">
        <f t="shared" si="6"/>
        <v>9184</v>
      </c>
      <c r="K11" s="18" t="s">
        <v>55</v>
      </c>
      <c r="L11" s="15"/>
      <c r="M11" s="15"/>
      <c r="N11" s="15">
        <f>SUM(N6:N9)</f>
        <v>10</v>
      </c>
      <c r="O11" s="15">
        <f>SUM(O6:O9)</f>
        <v>3280</v>
      </c>
      <c r="P11" s="15">
        <f t="shared" ref="P11:R11" si="7">SUM(P6:P10)</f>
        <v>8</v>
      </c>
      <c r="Q11" s="15">
        <f t="shared" si="7"/>
        <v>5248</v>
      </c>
      <c r="R11" s="15">
        <f t="shared" si="7"/>
        <v>8528</v>
      </c>
      <c r="U11" s="18" t="s">
        <v>55</v>
      </c>
      <c r="V11" s="15"/>
      <c r="W11" s="15"/>
      <c r="X11" s="15">
        <f>SUM(X6:X9)</f>
        <v>10</v>
      </c>
      <c r="Y11" s="15">
        <f>SUM(Y6:Y9)</f>
        <v>3280</v>
      </c>
      <c r="Z11" s="15">
        <f t="shared" ref="Z11:AB11" si="8">SUM(Z6:Z10)</f>
        <v>8</v>
      </c>
      <c r="AA11" s="15">
        <f t="shared" si="8"/>
        <v>5248</v>
      </c>
      <c r="AB11" s="15">
        <f t="shared" si="8"/>
        <v>8528</v>
      </c>
    </row>
    <row r="12" ht="14.25" spans="1:28">
      <c r="A12" s="19" t="s">
        <v>37</v>
      </c>
      <c r="B12" s="20"/>
      <c r="C12" s="21">
        <f>B11+D11+F11</f>
        <v>19</v>
      </c>
      <c r="D12" s="22"/>
      <c r="E12" s="19" t="s">
        <v>38</v>
      </c>
      <c r="F12" s="20"/>
      <c r="G12" s="21">
        <f>C11+E11+G11</f>
        <v>9184</v>
      </c>
      <c r="H12" s="22"/>
      <c r="K12" s="19" t="s">
        <v>37</v>
      </c>
      <c r="L12" s="20"/>
      <c r="M12" s="21">
        <f>L11+N11+P11</f>
        <v>18</v>
      </c>
      <c r="N12" s="22"/>
      <c r="O12" s="19" t="s">
        <v>38</v>
      </c>
      <c r="P12" s="20"/>
      <c r="Q12" s="21">
        <f>M11+O11+Q11</f>
        <v>8528</v>
      </c>
      <c r="R12" s="22"/>
      <c r="U12" s="19" t="s">
        <v>37</v>
      </c>
      <c r="V12" s="20"/>
      <c r="W12" s="21">
        <f>V11+X11+Z11</f>
        <v>18</v>
      </c>
      <c r="X12" s="22"/>
      <c r="Y12" s="19" t="s">
        <v>38</v>
      </c>
      <c r="Z12" s="20"/>
      <c r="AA12" s="21">
        <f>W11+Y11+AA11</f>
        <v>8528</v>
      </c>
      <c r="AB12" s="22"/>
    </row>
    <row r="15" ht="20.25" spans="1:8">
      <c r="A15" s="1" t="s">
        <v>39</v>
      </c>
      <c r="B15" s="1"/>
      <c r="C15" s="1"/>
      <c r="D15" s="1"/>
      <c r="E15" s="1"/>
      <c r="F15" s="1"/>
      <c r="G15" s="1"/>
      <c r="H15" s="1"/>
    </row>
    <row r="16" ht="14.25" spans="1:8">
      <c r="A16" s="2" t="s">
        <v>3</v>
      </c>
      <c r="B16" s="2"/>
      <c r="C16" s="2"/>
      <c r="D16" s="2"/>
      <c r="E16" s="2"/>
      <c r="F16" s="2"/>
      <c r="G16" s="2"/>
      <c r="H16" s="2"/>
    </row>
    <row r="17" ht="14.25" spans="1:8">
      <c r="A17" s="3" t="s">
        <v>4</v>
      </c>
      <c r="B17" s="3"/>
      <c r="C17" s="3"/>
      <c r="D17" s="4"/>
      <c r="E17" s="5"/>
      <c r="F17" s="5"/>
      <c r="G17" s="6" t="s">
        <v>42</v>
      </c>
      <c r="H17" s="6"/>
    </row>
    <row r="18" ht="20.25" spans="1:28">
      <c r="A18" s="7" t="s">
        <v>8</v>
      </c>
      <c r="B18" s="8" t="s">
        <v>9</v>
      </c>
      <c r="C18" s="8"/>
      <c r="D18" s="9" t="s">
        <v>10</v>
      </c>
      <c r="E18" s="10"/>
      <c r="F18" s="11" t="s">
        <v>11</v>
      </c>
      <c r="G18" s="11"/>
      <c r="H18" s="7" t="s">
        <v>13</v>
      </c>
      <c r="K18" s="1" t="s">
        <v>40</v>
      </c>
      <c r="L18" s="1"/>
      <c r="M18" s="1"/>
      <c r="N18" s="1"/>
      <c r="O18" s="1"/>
      <c r="P18" s="1"/>
      <c r="Q18" s="1"/>
      <c r="R18" s="1"/>
      <c r="U18" s="1" t="s">
        <v>41</v>
      </c>
      <c r="V18" s="1"/>
      <c r="W18" s="1"/>
      <c r="X18" s="1"/>
      <c r="Y18" s="1"/>
      <c r="Z18" s="1"/>
      <c r="AA18" s="1"/>
      <c r="AB18" s="1"/>
    </row>
    <row r="19" ht="14.25" spans="1:28">
      <c r="A19" s="7"/>
      <c r="B19" s="12" t="s">
        <v>48</v>
      </c>
      <c r="C19" s="13" t="s">
        <v>16</v>
      </c>
      <c r="D19" s="13" t="s">
        <v>48</v>
      </c>
      <c r="E19" s="13" t="s">
        <v>16</v>
      </c>
      <c r="F19" s="13" t="s">
        <v>48</v>
      </c>
      <c r="G19" s="13" t="s">
        <v>16</v>
      </c>
      <c r="H19" s="7"/>
      <c r="K19" s="2" t="s">
        <v>3</v>
      </c>
      <c r="L19" s="2"/>
      <c r="M19" s="2"/>
      <c r="N19" s="2"/>
      <c r="O19" s="2"/>
      <c r="P19" s="2"/>
      <c r="Q19" s="2"/>
      <c r="R19" s="2"/>
      <c r="U19" s="2" t="s">
        <v>3</v>
      </c>
      <c r="V19" s="2"/>
      <c r="W19" s="2"/>
      <c r="X19" s="2"/>
      <c r="Y19" s="2"/>
      <c r="Z19" s="2"/>
      <c r="AA19" s="2"/>
      <c r="AB19" s="2"/>
    </row>
    <row r="20" ht="28.5" spans="1:28">
      <c r="A20" s="14" t="s">
        <v>58</v>
      </c>
      <c r="B20" s="15"/>
      <c r="C20" s="16"/>
      <c r="D20" s="17">
        <v>8</v>
      </c>
      <c r="E20" s="15">
        <f>D20*328</f>
        <v>2624</v>
      </c>
      <c r="F20" s="15">
        <v>4</v>
      </c>
      <c r="G20" s="15">
        <f t="shared" ref="G20:G24" si="9">F20*656</f>
        <v>2624</v>
      </c>
      <c r="H20" s="15">
        <f t="shared" ref="H20:H24" si="10">C20+E20+G20</f>
        <v>5248</v>
      </c>
      <c r="K20" s="3" t="s">
        <v>4</v>
      </c>
      <c r="L20" s="3"/>
      <c r="M20" s="3"/>
      <c r="N20" s="4"/>
      <c r="O20" s="5"/>
      <c r="P20" s="5"/>
      <c r="Q20" s="6" t="s">
        <v>43</v>
      </c>
      <c r="R20" s="6"/>
      <c r="U20" s="3" t="s">
        <v>4</v>
      </c>
      <c r="V20" s="3"/>
      <c r="W20" s="3"/>
      <c r="X20" s="4"/>
      <c r="Y20" s="5"/>
      <c r="Z20" s="5"/>
      <c r="AA20" s="6" t="s">
        <v>44</v>
      </c>
      <c r="AB20" s="6"/>
    </row>
    <row r="21" ht="42.75" spans="1:28">
      <c r="A21" s="14" t="s">
        <v>59</v>
      </c>
      <c r="B21" s="15"/>
      <c r="C21" s="16"/>
      <c r="D21" s="17">
        <v>1</v>
      </c>
      <c r="E21" s="15">
        <f>D21*328</f>
        <v>328</v>
      </c>
      <c r="F21" s="15">
        <v>3</v>
      </c>
      <c r="G21" s="15">
        <f t="shared" si="9"/>
        <v>1968</v>
      </c>
      <c r="H21" s="15">
        <f t="shared" si="10"/>
        <v>2296</v>
      </c>
      <c r="K21" s="7" t="s">
        <v>8</v>
      </c>
      <c r="L21" s="8" t="s">
        <v>9</v>
      </c>
      <c r="M21" s="8"/>
      <c r="N21" s="9" t="s">
        <v>10</v>
      </c>
      <c r="O21" s="10"/>
      <c r="P21" s="11" t="s">
        <v>11</v>
      </c>
      <c r="Q21" s="11"/>
      <c r="R21" s="7" t="s">
        <v>13</v>
      </c>
      <c r="U21" s="7" t="s">
        <v>8</v>
      </c>
      <c r="V21" s="8" t="s">
        <v>9</v>
      </c>
      <c r="W21" s="8"/>
      <c r="X21" s="9" t="s">
        <v>10</v>
      </c>
      <c r="Y21" s="10"/>
      <c r="Z21" s="11" t="s">
        <v>11</v>
      </c>
      <c r="AA21" s="11"/>
      <c r="AB21" s="7" t="s">
        <v>13</v>
      </c>
    </row>
    <row r="22" ht="57" spans="1:28">
      <c r="A22" s="14" t="s">
        <v>60</v>
      </c>
      <c r="B22" s="15"/>
      <c r="C22" s="16"/>
      <c r="D22" s="17"/>
      <c r="E22" s="15"/>
      <c r="F22" s="15">
        <v>1</v>
      </c>
      <c r="G22" s="15">
        <f t="shared" si="9"/>
        <v>656</v>
      </c>
      <c r="H22" s="15">
        <f t="shared" si="10"/>
        <v>656</v>
      </c>
      <c r="K22" s="7"/>
      <c r="L22" s="12" t="s">
        <v>48</v>
      </c>
      <c r="M22" s="13" t="s">
        <v>16</v>
      </c>
      <c r="N22" s="13" t="s">
        <v>48</v>
      </c>
      <c r="O22" s="13" t="s">
        <v>16</v>
      </c>
      <c r="P22" s="13" t="s">
        <v>48</v>
      </c>
      <c r="Q22" s="13" t="s">
        <v>16</v>
      </c>
      <c r="R22" s="7"/>
      <c r="U22" s="7"/>
      <c r="V22" s="12" t="s">
        <v>48</v>
      </c>
      <c r="W22" s="13" t="s">
        <v>16</v>
      </c>
      <c r="X22" s="13" t="s">
        <v>48</v>
      </c>
      <c r="Y22" s="13" t="s">
        <v>16</v>
      </c>
      <c r="Z22" s="13" t="s">
        <v>48</v>
      </c>
      <c r="AA22" s="13" t="s">
        <v>16</v>
      </c>
      <c r="AB22" s="7"/>
    </row>
    <row r="23" ht="71.25" spans="1:28">
      <c r="A23" s="14" t="s">
        <v>61</v>
      </c>
      <c r="B23" s="15"/>
      <c r="C23" s="16"/>
      <c r="D23" s="17"/>
      <c r="E23" s="15"/>
      <c r="F23" s="15">
        <v>0</v>
      </c>
      <c r="G23" s="15">
        <f t="shared" si="9"/>
        <v>0</v>
      </c>
      <c r="H23" s="15">
        <f t="shared" si="10"/>
        <v>0</v>
      </c>
      <c r="K23" s="14" t="s">
        <v>58</v>
      </c>
      <c r="L23" s="15"/>
      <c r="M23" s="16"/>
      <c r="N23" s="17">
        <v>8</v>
      </c>
      <c r="O23" s="15">
        <f>N23*328</f>
        <v>2624</v>
      </c>
      <c r="P23" s="15">
        <v>4</v>
      </c>
      <c r="Q23" s="15">
        <f t="shared" ref="Q23:Q27" si="11">P23*656</f>
        <v>2624</v>
      </c>
      <c r="R23" s="15">
        <f t="shared" ref="R23:R27" si="12">M23+O23+Q23</f>
        <v>5248</v>
      </c>
      <c r="U23" s="14" t="s">
        <v>58</v>
      </c>
      <c r="V23" s="15"/>
      <c r="W23" s="16"/>
      <c r="X23" s="17">
        <v>8</v>
      </c>
      <c r="Y23" s="15">
        <f>X23*328</f>
        <v>2624</v>
      </c>
      <c r="Z23" s="15">
        <v>4</v>
      </c>
      <c r="AA23" s="15">
        <f t="shared" ref="AA23:AA27" si="13">Z23*656</f>
        <v>2624</v>
      </c>
      <c r="AB23" s="15">
        <f t="shared" ref="AB23:AB27" si="14">W23+Y23+AA23</f>
        <v>5248</v>
      </c>
    </row>
    <row r="24" ht="42.75" spans="1:28">
      <c r="A24" s="14" t="s">
        <v>62</v>
      </c>
      <c r="B24" s="15"/>
      <c r="C24" s="17"/>
      <c r="D24" s="17"/>
      <c r="E24" s="15"/>
      <c r="F24" s="15">
        <v>0</v>
      </c>
      <c r="G24" s="15">
        <f t="shared" si="9"/>
        <v>0</v>
      </c>
      <c r="H24" s="15">
        <f t="shared" si="10"/>
        <v>0</v>
      </c>
      <c r="K24" s="14" t="s">
        <v>59</v>
      </c>
      <c r="L24" s="15"/>
      <c r="M24" s="16"/>
      <c r="N24" s="17">
        <v>1</v>
      </c>
      <c r="O24" s="15">
        <f>N24*328</f>
        <v>328</v>
      </c>
      <c r="P24" s="15">
        <v>2</v>
      </c>
      <c r="Q24" s="15">
        <f t="shared" si="11"/>
        <v>1312</v>
      </c>
      <c r="R24" s="15">
        <f t="shared" si="12"/>
        <v>1640</v>
      </c>
      <c r="U24" s="14" t="s">
        <v>59</v>
      </c>
      <c r="V24" s="15"/>
      <c r="W24" s="16"/>
      <c r="X24" s="17">
        <v>1</v>
      </c>
      <c r="Y24" s="15">
        <f>X24*328</f>
        <v>328</v>
      </c>
      <c r="Z24" s="15">
        <v>2</v>
      </c>
      <c r="AA24" s="15">
        <f t="shared" si="13"/>
        <v>1312</v>
      </c>
      <c r="AB24" s="15">
        <f t="shared" si="14"/>
        <v>1640</v>
      </c>
    </row>
    <row r="25" ht="57" spans="1:28">
      <c r="A25" s="18" t="s">
        <v>55</v>
      </c>
      <c r="B25" s="15"/>
      <c r="C25" s="15"/>
      <c r="D25" s="15">
        <f>SUM(D20:D23)</f>
        <v>9</v>
      </c>
      <c r="E25" s="15">
        <f>SUM(E20:E23)</f>
        <v>2952</v>
      </c>
      <c r="F25" s="15">
        <f t="shared" ref="F25:H25" si="15">SUM(F20:F24)</f>
        <v>8</v>
      </c>
      <c r="G25" s="15">
        <f t="shared" si="15"/>
        <v>5248</v>
      </c>
      <c r="H25" s="15">
        <f t="shared" si="15"/>
        <v>8200</v>
      </c>
      <c r="K25" s="14" t="s">
        <v>60</v>
      </c>
      <c r="L25" s="15"/>
      <c r="M25" s="16"/>
      <c r="N25" s="17"/>
      <c r="O25" s="15"/>
      <c r="P25" s="15">
        <v>1</v>
      </c>
      <c r="Q25" s="15">
        <f t="shared" si="11"/>
        <v>656</v>
      </c>
      <c r="R25" s="15">
        <f t="shared" si="12"/>
        <v>656</v>
      </c>
      <c r="U25" s="14" t="s">
        <v>60</v>
      </c>
      <c r="V25" s="15"/>
      <c r="W25" s="16"/>
      <c r="X25" s="17"/>
      <c r="Y25" s="15"/>
      <c r="Z25" s="15">
        <v>1</v>
      </c>
      <c r="AA25" s="15">
        <f t="shared" si="13"/>
        <v>656</v>
      </c>
      <c r="AB25" s="15">
        <f t="shared" si="14"/>
        <v>656</v>
      </c>
    </row>
    <row r="26" ht="71.25" spans="1:28">
      <c r="A26" s="19" t="s">
        <v>37</v>
      </c>
      <c r="B26" s="20"/>
      <c r="C26" s="21">
        <f>B25+D25+F25</f>
        <v>17</v>
      </c>
      <c r="D26" s="22"/>
      <c r="E26" s="19" t="s">
        <v>38</v>
      </c>
      <c r="F26" s="20"/>
      <c r="G26" s="21">
        <f>C25+E25+G25</f>
        <v>8200</v>
      </c>
      <c r="H26" s="22"/>
      <c r="K26" s="14" t="s">
        <v>61</v>
      </c>
      <c r="L26" s="15"/>
      <c r="M26" s="16"/>
      <c r="N26" s="17"/>
      <c r="O26" s="15"/>
      <c r="P26" s="15">
        <v>0</v>
      </c>
      <c r="Q26" s="15">
        <f t="shared" si="11"/>
        <v>0</v>
      </c>
      <c r="R26" s="15">
        <f t="shared" si="12"/>
        <v>0</v>
      </c>
      <c r="U26" s="14" t="s">
        <v>61</v>
      </c>
      <c r="V26" s="15"/>
      <c r="W26" s="16"/>
      <c r="X26" s="17"/>
      <c r="Y26" s="15"/>
      <c r="Z26" s="15">
        <v>0</v>
      </c>
      <c r="AA26" s="15">
        <f t="shared" si="13"/>
        <v>0</v>
      </c>
      <c r="AB26" s="15">
        <f t="shared" si="14"/>
        <v>0</v>
      </c>
    </row>
    <row r="27" ht="42.75" spans="11:28">
      <c r="K27" s="14" t="s">
        <v>62</v>
      </c>
      <c r="L27" s="15"/>
      <c r="M27" s="17"/>
      <c r="N27" s="17"/>
      <c r="O27" s="15"/>
      <c r="P27" s="15">
        <v>0</v>
      </c>
      <c r="Q27" s="15">
        <f t="shared" si="11"/>
        <v>0</v>
      </c>
      <c r="R27" s="15">
        <f t="shared" si="12"/>
        <v>0</v>
      </c>
      <c r="U27" s="14" t="s">
        <v>62</v>
      </c>
      <c r="V27" s="15"/>
      <c r="W27" s="17"/>
      <c r="X27" s="17"/>
      <c r="Y27" s="15"/>
      <c r="Z27" s="15">
        <v>0</v>
      </c>
      <c r="AA27" s="15">
        <f t="shared" si="13"/>
        <v>0</v>
      </c>
      <c r="AB27" s="15">
        <f t="shared" si="14"/>
        <v>0</v>
      </c>
    </row>
    <row r="28" ht="14.25" spans="11:28">
      <c r="K28" s="18" t="s">
        <v>55</v>
      </c>
      <c r="L28" s="15"/>
      <c r="M28" s="15"/>
      <c r="N28" s="15">
        <f>SUM(N23:N26)</f>
        <v>9</v>
      </c>
      <c r="O28" s="15">
        <f>SUM(O23:O26)</f>
        <v>2952</v>
      </c>
      <c r="P28" s="15">
        <f t="shared" ref="P28:R28" si="16">SUM(P23:P27)</f>
        <v>7</v>
      </c>
      <c r="Q28" s="15">
        <f t="shared" si="16"/>
        <v>4592</v>
      </c>
      <c r="R28" s="15">
        <f t="shared" si="16"/>
        <v>7544</v>
      </c>
      <c r="U28" s="18" t="s">
        <v>55</v>
      </c>
      <c r="V28" s="15"/>
      <c r="W28" s="15"/>
      <c r="X28" s="15">
        <f>SUM(X23:X26)</f>
        <v>9</v>
      </c>
      <c r="Y28" s="15">
        <f>SUM(Y23:Y26)</f>
        <v>2952</v>
      </c>
      <c r="Z28" s="15">
        <f t="shared" ref="Z28:AB28" si="17">SUM(Z23:Z27)</f>
        <v>7</v>
      </c>
      <c r="AA28" s="15">
        <f t="shared" si="17"/>
        <v>4592</v>
      </c>
      <c r="AB28" s="15">
        <f t="shared" si="17"/>
        <v>7544</v>
      </c>
    </row>
    <row r="29" ht="14.25" spans="11:28">
      <c r="K29" s="19" t="s">
        <v>37</v>
      </c>
      <c r="L29" s="20"/>
      <c r="M29" s="21">
        <f>L28+N28+P28</f>
        <v>16</v>
      </c>
      <c r="N29" s="22"/>
      <c r="O29" s="19" t="s">
        <v>38</v>
      </c>
      <c r="P29" s="20"/>
      <c r="Q29" s="21">
        <f>M28+O28+Q28</f>
        <v>7544</v>
      </c>
      <c r="R29" s="22"/>
      <c r="U29" s="19" t="s">
        <v>37</v>
      </c>
      <c r="V29" s="20"/>
      <c r="W29" s="21">
        <f>V28+X28+Z28</f>
        <v>16</v>
      </c>
      <c r="X29" s="22"/>
      <c r="Y29" s="19" t="s">
        <v>38</v>
      </c>
      <c r="Z29" s="20"/>
      <c r="AA29" s="21">
        <f>W28+Y28+AA28</f>
        <v>7544</v>
      </c>
      <c r="AB29" s="22"/>
    </row>
  </sheetData>
  <mergeCells count="78">
    <mergeCell ref="A1:H1"/>
    <mergeCell ref="K1:R1"/>
    <mergeCell ref="U1:AB1"/>
    <mergeCell ref="A2:H2"/>
    <mergeCell ref="K2:R2"/>
    <mergeCell ref="U2:AB2"/>
    <mergeCell ref="A3:E3"/>
    <mergeCell ref="G3:H3"/>
    <mergeCell ref="K3:O3"/>
    <mergeCell ref="Q3:R3"/>
    <mergeCell ref="U3:Y3"/>
    <mergeCell ref="AA3:AB3"/>
    <mergeCell ref="B4:C4"/>
    <mergeCell ref="D4:E4"/>
    <mergeCell ref="F4:G4"/>
    <mergeCell ref="L4:M4"/>
    <mergeCell ref="N4:O4"/>
    <mergeCell ref="P4:Q4"/>
    <mergeCell ref="V4:W4"/>
    <mergeCell ref="X4:Y4"/>
    <mergeCell ref="Z4:AA4"/>
    <mergeCell ref="A12:B12"/>
    <mergeCell ref="C12:D12"/>
    <mergeCell ref="E12:F12"/>
    <mergeCell ref="G12:H12"/>
    <mergeCell ref="K12:L12"/>
    <mergeCell ref="M12:N12"/>
    <mergeCell ref="O12:P12"/>
    <mergeCell ref="Q12:R12"/>
    <mergeCell ref="U12:V12"/>
    <mergeCell ref="W12:X12"/>
    <mergeCell ref="Y12:Z12"/>
    <mergeCell ref="AA12:AB12"/>
    <mergeCell ref="A15:H15"/>
    <mergeCell ref="A16:H16"/>
    <mergeCell ref="A17:E17"/>
    <mergeCell ref="G17:H17"/>
    <mergeCell ref="B18:C18"/>
    <mergeCell ref="D18:E18"/>
    <mergeCell ref="F18:G18"/>
    <mergeCell ref="K18:R18"/>
    <mergeCell ref="U18:AB18"/>
    <mergeCell ref="K19:R19"/>
    <mergeCell ref="U19:AB19"/>
    <mergeCell ref="K20:O20"/>
    <mergeCell ref="Q20:R20"/>
    <mergeCell ref="U20:Y20"/>
    <mergeCell ref="AA20:AB20"/>
    <mergeCell ref="L21:M21"/>
    <mergeCell ref="N21:O21"/>
    <mergeCell ref="P21:Q21"/>
    <mergeCell ref="V21:W21"/>
    <mergeCell ref="X21:Y21"/>
    <mergeCell ref="Z21:AA21"/>
    <mergeCell ref="A26:B26"/>
    <mergeCell ref="C26:D26"/>
    <mergeCell ref="E26:F26"/>
    <mergeCell ref="G26:H26"/>
    <mergeCell ref="K29:L29"/>
    <mergeCell ref="M29:N29"/>
    <mergeCell ref="O29:P29"/>
    <mergeCell ref="Q29:R29"/>
    <mergeCell ref="U29:V29"/>
    <mergeCell ref="W29:X29"/>
    <mergeCell ref="Y29:Z29"/>
    <mergeCell ref="AA29:AB29"/>
    <mergeCell ref="A4:A5"/>
    <mergeCell ref="A18:A19"/>
    <mergeCell ref="H4:H5"/>
    <mergeCell ref="H18:H19"/>
    <mergeCell ref="K4:K5"/>
    <mergeCell ref="K21:K22"/>
    <mergeCell ref="R4:R5"/>
    <mergeCell ref="R21:R22"/>
    <mergeCell ref="U4:U5"/>
    <mergeCell ref="U21:U22"/>
    <mergeCell ref="AB4:AB5"/>
    <mergeCell ref="AB21:AB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分散五保</vt:lpstr>
      <vt:lpstr>集中五保</vt:lpstr>
      <vt:lpstr>精神病院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WPS_446650466</cp:lastModifiedBy>
  <dcterms:created xsi:type="dcterms:W3CDTF">2023-05-12T11:15:00Z</dcterms:created>
  <dcterms:modified xsi:type="dcterms:W3CDTF">2024-07-08T06:15:52Z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5DBF6B7440C34E83A3D59ABF1A98B893_12</vt:lpwstr>
  </property>
</Properties>
</file>